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C:\Users\91628\Dropbox\PC\Desktop\Final Project\"/>
    </mc:Choice>
  </mc:AlternateContent>
  <xr:revisionPtr revIDLastSave="0" documentId="13_ncr:1_{2D86E868-683B-4DD5-9773-E059A208DB77}" xr6:coauthVersionLast="47" xr6:coauthVersionMax="47" xr10:uidLastSave="{00000000-0000-0000-0000-000000000000}"/>
  <bookViews>
    <workbookView xWindow="-108" yWindow="-108" windowWidth="23256" windowHeight="12456" activeTab="2" xr2:uid="{26D4546B-D2A1-4444-8EAF-A6228F96F0C1}"/>
  </bookViews>
  <sheets>
    <sheet name="Data" sheetId="2" r:id="rId1"/>
    <sheet name="Pivot" sheetId="6" r:id="rId2"/>
    <sheet name="Customer Report" sheetId="5" r:id="rId3"/>
  </sheets>
  <definedNames>
    <definedName name="_xlnm._FilterDatabase" localSheetId="0"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O34" i="5" l="1"/>
  <c r="P34" i="5"/>
  <c r="Q34" i="5"/>
  <c r="R34" i="5"/>
  <c r="S34" i="5"/>
  <c r="T34" i="5"/>
  <c r="U34" i="5"/>
  <c r="J91" i="6"/>
  <c r="P91" i="6" s="1"/>
  <c r="J94" i="6"/>
  <c r="J97" i="6" s="1"/>
  <c r="J99" i="6"/>
  <c r="J93" i="6"/>
  <c r="J96" i="6" s="1"/>
  <c r="O94" i="6"/>
  <c r="O93" i="6"/>
  <c r="C66" i="6"/>
  <c r="O32" i="5"/>
  <c r="P32" i="5"/>
  <c r="Q32" i="5"/>
  <c r="R32" i="5"/>
  <c r="S32" i="5"/>
  <c r="T32" i="5"/>
  <c r="U32" i="5"/>
  <c r="O33" i="5"/>
  <c r="P33" i="5"/>
  <c r="Q33" i="5"/>
  <c r="R33" i="5"/>
  <c r="S33" i="5"/>
  <c r="T33" i="5"/>
  <c r="U33" i="5"/>
  <c r="P15" i="5"/>
  <c r="Q15" i="5"/>
  <c r="R15" i="5"/>
  <c r="S15" i="5"/>
  <c r="T15" i="5"/>
  <c r="U15" i="5"/>
  <c r="O16" i="5"/>
  <c r="P16" i="5"/>
  <c r="Q16" i="5"/>
  <c r="R16" i="5"/>
  <c r="S16" i="5"/>
  <c r="T16" i="5"/>
  <c r="U16" i="5"/>
  <c r="O17" i="5"/>
  <c r="P17" i="5"/>
  <c r="Q17" i="5"/>
  <c r="R17" i="5"/>
  <c r="S17" i="5"/>
  <c r="T17" i="5"/>
  <c r="U17" i="5"/>
  <c r="O18" i="5"/>
  <c r="P18" i="5"/>
  <c r="Q18" i="5"/>
  <c r="R18" i="5"/>
  <c r="S18" i="5"/>
  <c r="T18" i="5"/>
  <c r="U18" i="5"/>
  <c r="O19" i="5"/>
  <c r="P19" i="5"/>
  <c r="Q19" i="5"/>
  <c r="R19" i="5"/>
  <c r="S19" i="5"/>
  <c r="T19" i="5"/>
  <c r="U19" i="5"/>
  <c r="O20" i="5"/>
  <c r="P20" i="5"/>
  <c r="Q20" i="5"/>
  <c r="R20" i="5"/>
  <c r="S20" i="5"/>
  <c r="T20" i="5"/>
  <c r="U20" i="5"/>
  <c r="O21" i="5"/>
  <c r="P21" i="5"/>
  <c r="Q21" i="5"/>
  <c r="R21" i="5"/>
  <c r="S21" i="5"/>
  <c r="T21" i="5"/>
  <c r="U21" i="5"/>
  <c r="O22" i="5"/>
  <c r="P22" i="5"/>
  <c r="Q22" i="5"/>
  <c r="R22" i="5"/>
  <c r="S22" i="5"/>
  <c r="T22" i="5"/>
  <c r="U22" i="5"/>
  <c r="O23" i="5"/>
  <c r="P23" i="5"/>
  <c r="Q23" i="5"/>
  <c r="R23" i="5"/>
  <c r="S23" i="5"/>
  <c r="T23" i="5"/>
  <c r="U23" i="5"/>
  <c r="O24" i="5"/>
  <c r="P24" i="5"/>
  <c r="Q24" i="5"/>
  <c r="R24" i="5"/>
  <c r="S24" i="5"/>
  <c r="T24" i="5"/>
  <c r="U24" i="5"/>
  <c r="O25" i="5"/>
  <c r="P25" i="5"/>
  <c r="Q25" i="5"/>
  <c r="R25" i="5"/>
  <c r="S25" i="5"/>
  <c r="T25" i="5"/>
  <c r="U25" i="5"/>
  <c r="O26" i="5"/>
  <c r="P26" i="5"/>
  <c r="Q26" i="5"/>
  <c r="R26" i="5"/>
  <c r="S26" i="5"/>
  <c r="T26" i="5"/>
  <c r="U26" i="5"/>
  <c r="O27" i="5"/>
  <c r="P27" i="5"/>
  <c r="Q27" i="5"/>
  <c r="R27" i="5"/>
  <c r="S27" i="5"/>
  <c r="T27" i="5"/>
  <c r="U27" i="5"/>
  <c r="O28" i="5"/>
  <c r="P28" i="5"/>
  <c r="Q28" i="5"/>
  <c r="R28" i="5"/>
  <c r="S28" i="5"/>
  <c r="T28" i="5"/>
  <c r="U28" i="5"/>
  <c r="O29" i="5"/>
  <c r="P29" i="5"/>
  <c r="Q29" i="5"/>
  <c r="R29" i="5"/>
  <c r="S29" i="5"/>
  <c r="T29" i="5"/>
  <c r="U29" i="5"/>
  <c r="O30" i="5"/>
  <c r="P30" i="5"/>
  <c r="Q30" i="5"/>
  <c r="R30" i="5"/>
  <c r="S30" i="5"/>
  <c r="T30" i="5"/>
  <c r="U30" i="5"/>
  <c r="O31" i="5"/>
  <c r="P31" i="5"/>
  <c r="Q31" i="5"/>
  <c r="R31" i="5"/>
  <c r="S31" i="5"/>
  <c r="T31" i="5"/>
  <c r="U31" i="5"/>
  <c r="D63" i="6"/>
  <c r="C67" i="6"/>
  <c r="C68" i="6"/>
  <c r="C69" i="6"/>
  <c r="C70" i="6"/>
  <c r="B66" i="6"/>
  <c r="B67" i="6"/>
  <c r="B68" i="6"/>
  <c r="B69" i="6"/>
  <c r="B70" i="6"/>
  <c r="A67" i="6"/>
  <c r="A68" i="6"/>
  <c r="A69" i="6"/>
  <c r="A70" i="6"/>
  <c r="A66"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99" i="6" l="1"/>
  <c r="P93" i="6"/>
  <c r="O96" i="6" s="1"/>
  <c r="P94" i="6"/>
  <c r="O97" i="6" s="1"/>
  <c r="E69" i="6"/>
  <c r="D70" i="6"/>
  <c r="D68" i="6"/>
  <c r="E68" i="6"/>
  <c r="E70" i="6"/>
  <c r="D67" i="6"/>
  <c r="E67" i="6"/>
  <c r="E66" i="6"/>
  <c r="D66" i="6"/>
  <c r="D6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7EC143-8F25-4A58-B052-D346EC99D3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2AFD09B-C708-4E67-921B-F966E502A9A2}"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37D1DB0B-B487-4D98-B038-3959D96BC5F2}"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sharedStrings.xml><?xml version="1.0" encoding="utf-8"?>
<sst xmlns="http://schemas.openxmlformats.org/spreadsheetml/2006/main" count="3176" uniqueCount="1089">
  <si>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</si>
  <si>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</si>
  <si>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</si>
  <si>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</si>
  <si>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</si>
  <si>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</si>
  <si>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</si>
  <si>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</si>
  <si>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</si>
  <si>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</si>
  <si>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</si>
  <si>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</si>
  <si>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</si>
  <si>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</si>
  <si>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</si>
  <si>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</si>
  <si>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</si>
  <si>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</si>
  <si>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</si>
  <si>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</si>
  <si>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</si>
  <si>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</si>
  <si>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</si>
  <si>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</si>
  <si>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</si>
  <si>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</si>
  <si>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</si>
  <si>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</si>
  <si>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</si>
  <si>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</si>
  <si>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</si>
  <si>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</si>
  <si>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</si>
  <si>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</si>
  <si>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</si>
  <si>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</si>
  <si>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</si>
  <si>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</si>
  <si>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</si>
  <si>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</si>
  <si>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</si>
  <si>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</si>
  <si>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</si>
  <si>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</si>
  <si>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</si>
  <si>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</si>
  <si>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</si>
  <si>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</si>
  <si>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</si>
  <si>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</si>
  <si>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</si>
  <si>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</si>
  <si>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</si>
  <si>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</si>
  <si>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</si>
  <si>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</si>
  <si>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</si>
  <si>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</si>
  <si>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</si>
  <si>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</si>
  <si>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</si>
  <si>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</si>
  <si>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</si>
  <si>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</si>
  <si>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</si>
  <si>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</si>
  <si>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</si>
  <si>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</si>
  <si>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</si>
  <si>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</si>
  <si>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</si>
  <si>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</si>
  <si>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</si>
  <si>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</si>
  <si>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</si>
  <si>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</si>
  <si>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</si>
  <si>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</si>
  <si>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</si>
  <si>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</si>
  <si>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</si>
  <si>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</si>
  <si>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</si>
  <si>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</si>
  <si>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</si>
  <si>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</si>
  <si>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</si>
  <si>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</si>
  <si>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</si>
  <si>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</si>
  <si>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</si>
  <si>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</si>
  <si>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</si>
  <si>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</si>
  <si>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</si>
  <si>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</si>
  <si>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</si>
  <si>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</si>
  <si>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</si>
  <si>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</si>
  <si>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</si>
  <si>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</si>
  <si>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</si>
  <si>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</si>
  <si>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</si>
  <si>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</si>
  <si>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</si>
  <si>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</si>
  <si>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</si>
  <si>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</si>
  <si>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</si>
  <si>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</si>
  <si>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</si>
  <si>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</si>
  <si>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</si>
  <si>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</si>
  <si>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</si>
  <si>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</si>
  <si>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</si>
  <si>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</si>
  <si>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</si>
  <si>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</si>
  <si>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</si>
  <si>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</si>
  <si>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</si>
  <si>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</si>
  <si>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</si>
  <si>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</si>
  <si>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</si>
  <si>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</si>
  <si>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</si>
  <si>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</si>
  <si>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</si>
  <si>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</si>
  <si>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</si>
  <si>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</si>
  <si>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</si>
  <si>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</si>
  <si>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</si>
  <si>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</si>
  <si>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</si>
  <si>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</si>
  <si>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</si>
  <si>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</si>
  <si>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</si>
  <si>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</si>
  <si>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</si>
  <si>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</si>
  <si>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</si>
  <si>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</si>
  <si>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</si>
  <si>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</si>
  <si>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</si>
  <si>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</si>
  <si>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</si>
  <si>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</si>
  <si>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</si>
  <si>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</si>
  <si>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</si>
  <si>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</si>
  <si>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</si>
  <si>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</si>
  <si>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</si>
  <si>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</si>
  <si>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</si>
  <si>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</si>
  <si>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</si>
  <si>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</si>
  <si>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</si>
  <si>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</si>
  <si>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</si>
  <si>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</si>
  <si>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</si>
  <si>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</si>
  <si>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</si>
  <si>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</si>
  <si>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</si>
  <si>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</si>
  <si>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</si>
  <si>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</si>
  <si>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</si>
  <si>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</si>
  <si>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</si>
  <si>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</si>
  <si>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</si>
  <si>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</si>
  <si>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</si>
  <si>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</si>
  <si>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</si>
  <si>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</si>
  <si>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</si>
  <si>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</si>
  <si>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</si>
  <si>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</si>
  <si>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</si>
  <si>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</si>
  <si>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</si>
  <si>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</si>
  <si>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</si>
  <si>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</si>
  <si>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</si>
  <si>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</si>
  <si>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</si>
  <si>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</si>
  <si>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</si>
  <si>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</si>
  <si>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</si>
  <si>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</si>
  <si>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</si>
  <si>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</si>
  <si>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</si>
  <si>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</si>
  <si>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</si>
  <si>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</si>
  <si>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</si>
  <si>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</si>
  <si>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</si>
  <si>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</si>
  <si>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</si>
  <si>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</si>
  <si>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</si>
  <si>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</si>
  <si>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</si>
  <si>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</si>
  <si>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</si>
  <si>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</si>
  <si>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</si>
  <si>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</si>
  <si>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</si>
  <si>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</si>
  <si>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</si>
  <si>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</si>
  <si>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</si>
  <si>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</si>
  <si>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</si>
  <si>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</si>
  <si>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</si>
  <si>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</si>
  <si>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</si>
  <si>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</si>
  <si>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</si>
  <si>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</si>
  <si>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</si>
  <si>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</si>
  <si>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</si>
  <si>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</si>
  <si>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</si>
  <si>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</si>
  <si>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</si>
  <si>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</si>
  <si>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</si>
  <si>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</si>
  <si>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</si>
  <si>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</si>
  <si>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</si>
  <si>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</si>
  <si>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</si>
  <si>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</si>
  <si>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</si>
  <si>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</si>
  <si>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</si>
  <si>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</si>
  <si>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</si>
  <si>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</si>
  <si>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</si>
  <si>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</si>
  <si>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</si>
  <si>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</si>
  <si>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</si>
  <si>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</si>
  <si>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</si>
  <si>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</si>
  <si>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</si>
  <si>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</si>
  <si>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</si>
  <si>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</si>
  <si>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</si>
  <si>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</si>
  <si>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</si>
  <si>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</si>
  <si>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</si>
  <si>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</si>
  <si>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</si>
  <si>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</si>
  <si>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</si>
  <si>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</si>
  <si>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</si>
  <si>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</si>
  <si>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</si>
  <si>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</si>
  <si>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</si>
  <si>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</si>
  <si>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</si>
  <si>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</si>
  <si>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</si>
  <si>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</si>
  <si>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</si>
  <si>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</si>
  <si>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</si>
  <si>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</si>
  <si>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</si>
  <si>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</si>
  <si>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</si>
  <si>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</si>
  <si>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</si>
  <si>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</si>
  <si>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</si>
  <si>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</si>
  <si>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</si>
  <si>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</si>
  <si>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</si>
  <si>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</si>
  <si>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</si>
  <si>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</si>
  <si>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</si>
  <si>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</si>
  <si>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</si>
  <si>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</si>
  <si>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</si>
  <si>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</si>
  <si>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</si>
  <si>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</si>
  <si>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</si>
  <si>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</si>
  <si>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</si>
  <si>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</si>
  <si>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</si>
  <si>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</si>
  <si>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</si>
  <si>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</si>
  <si>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</si>
  <si>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</si>
  <si>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</si>
  <si>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</si>
  <si>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</si>
  <si>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</si>
  <si>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</si>
  <si>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</si>
  <si>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</si>
  <si>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</si>
  <si>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</si>
  <si>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</si>
  <si>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</si>
  <si>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</si>
  <si>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</si>
  <si>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</si>
  <si>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</si>
  <si>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</si>
  <si>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</si>
  <si>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</si>
  <si>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</si>
  <si>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</si>
  <si>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</si>
  <si>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</si>
  <si>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</si>
  <si>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</si>
  <si>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</si>
  <si>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</si>
  <si>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</si>
  <si>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</si>
  <si>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</si>
  <si>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</si>
  <si>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</si>
  <si>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</si>
  <si>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</si>
  <si>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</si>
  <si>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</si>
  <si>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</si>
  <si>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</si>
  <si>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</si>
  <si>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</si>
  <si>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</si>
  <si>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</si>
  <si>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</si>
  <si>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</si>
  <si>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</si>
  <si>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</si>
  <si>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</si>
  <si>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</si>
  <si>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</si>
  <si>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</si>
  <si>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</si>
  <si>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</si>
  <si>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</si>
  <si>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</si>
  <si>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</si>
  <si>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</si>
  <si>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</si>
  <si>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</si>
  <si>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</si>
  <si>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</si>
  <si>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</si>
  <si>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</si>
  <si>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</si>
  <si>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</si>
  <si>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</si>
  <si>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</si>
  <si>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</si>
  <si>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</si>
  <si>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</si>
  <si>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</si>
  <si>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</si>
  <si>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</si>
  <si>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</si>
  <si>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</si>
  <si>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</si>
  <si>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</si>
  <si>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</si>
  <si>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</si>
  <si>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</si>
  <si>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</si>
  <si>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</si>
  <si>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</si>
  <si>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</si>
  <si>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</si>
  <si>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</si>
  <si>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</si>
  <si>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</si>
  <si>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</si>
  <si>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</si>
  <si>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</si>
  <si>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</si>
  <si>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</si>
  <si>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</si>
  <si>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</si>
  <si>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</si>
  <si>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</si>
  <si>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</si>
  <si>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</si>
  <si>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</si>
  <si>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</si>
  <si>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</si>
  <si>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</si>
  <si>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</si>
  <si>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</si>
  <si>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</si>
  <si>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</si>
  <si>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</si>
  <si>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</si>
  <si>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</si>
  <si>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</si>
  <si>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</si>
  <si>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</si>
  <si>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</si>
  <si>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</si>
  <si>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</si>
  <si>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</si>
  <si>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</si>
  <si>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</si>
  <si>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</si>
  <si>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</si>
  <si>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</si>
  <si>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</si>
  <si>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</si>
  <si>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</si>
  <si>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</si>
  <si>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</si>
  <si>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</si>
  <si>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</si>
  <si>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</si>
  <si>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</si>
  <si>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</si>
  <si>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</si>
  <si>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</si>
  <si>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</si>
  <si>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</si>
  <si>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</si>
  <si>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</si>
  <si>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</si>
  <si>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</si>
  <si>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</si>
  <si>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</si>
  <si>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</si>
  <si>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</si>
  <si>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</si>
  <si>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</si>
  <si>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</si>
  <si>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</si>
  <si>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</si>
  <si>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</si>
  <si>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</si>
  <si>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</si>
  <si>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</si>
  <si>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</si>
  <si>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</si>
  <si>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</si>
  <si>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</si>
  <si>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</si>
  <si>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</si>
  <si>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</si>
  <si>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</si>
  <si>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</si>
  <si>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</si>
  <si>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</si>
  <si>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</si>
  <si>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</si>
  <si>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</si>
  <si>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</si>
  <si>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</si>
  <si>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</si>
  <si>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</si>
  <si>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</si>
  <si>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</si>
  <si>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</si>
  <si>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</si>
  <si>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</si>
  <si>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</si>
  <si>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</si>
  <si>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</si>
  <si>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</si>
  <si>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</si>
  <si>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</si>
  <si>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</si>
  <si>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</si>
  <si>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</si>
  <si>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</si>
  <si>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</si>
  <si>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</si>
  <si>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</si>
  <si>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</si>
  <si>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</si>
  <si>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</si>
  <si>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</si>
  <si>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</si>
  <si>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</si>
  <si>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</si>
  <si>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</si>
  <si>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</si>
  <si>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</si>
  <si>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</si>
  <si>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</si>
  <si>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</si>
  <si>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</si>
  <si>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</si>
  <si>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</si>
  <si>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</si>
  <si>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</si>
  <si>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</si>
  <si>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</si>
  <si>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</si>
  <si>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</si>
  <si>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</si>
  <si>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</si>
  <si>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</si>
  <si>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</si>
  <si>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</si>
  <si>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</si>
  <si>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</si>
  <si>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</si>
  <si>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</si>
  <si>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</si>
  <si>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</si>
  <si>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</si>
  <si>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</si>
  <si>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</si>
  <si>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</si>
  <si>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</si>
  <si>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</si>
  <si>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</si>
  <si>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</si>
  <si>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</si>
  <si>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</si>
  <si>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</si>
  <si>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</si>
  <si>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</si>
  <si>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</si>
  <si>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</si>
  <si>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</si>
  <si>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</si>
  <si>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</si>
  <si>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</si>
  <si>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</si>
  <si>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</si>
  <si>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</si>
  <si>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</si>
  <si>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</si>
  <si>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</si>
  <si>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</si>
  <si>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</si>
  <si>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</si>
  <si>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</si>
  <si>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</si>
  <si>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</si>
  <si>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</si>
  <si>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</si>
  <si>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</si>
  <si>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</si>
  <si>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</si>
  <si>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</si>
  <si>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</si>
  <si>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</si>
  <si>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</si>
  <si>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</si>
  <si>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</si>
  <si>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</si>
  <si>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</si>
  <si>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</si>
  <si>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</si>
  <si>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</si>
  <si>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</si>
  <si>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</si>
  <si>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</si>
  <si>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</si>
  <si>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</si>
  <si>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</si>
  <si>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</si>
  <si>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</si>
  <si>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</si>
  <si>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</si>
  <si>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</si>
  <si>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</si>
  <si>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</si>
  <si>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</si>
  <si>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</si>
  <si>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</si>
  <si>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</si>
  <si>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</si>
  <si>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</si>
  <si>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</si>
  <si>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</si>
  <si>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</si>
  <si>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</si>
  <si>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</si>
  <si>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</si>
  <si>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</si>
  <si>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</si>
  <si>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</si>
  <si>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</si>
  <si>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</si>
  <si>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</si>
  <si>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</si>
  <si>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</si>
  <si>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</si>
  <si>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</si>
  <si>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</si>
  <si>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</si>
  <si>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</si>
  <si>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</si>
  <si>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</si>
  <si>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</si>
  <si>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</si>
  <si>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</si>
  <si>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</si>
  <si>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</si>
  <si>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</si>
  <si>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</si>
  <si>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</si>
  <si>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</si>
  <si>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</si>
  <si>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</si>
  <si>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</si>
  <si>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</si>
  <si>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</si>
  <si>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</si>
  <si>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</si>
  <si>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</si>
  <si>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</si>
  <si>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</si>
  <si>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</si>
  <si>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</si>
  <si>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</si>
  <si>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</si>
  <si>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</si>
  <si>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</si>
  <si>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</si>
  <si>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</si>
  <si>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</si>
  <si>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</si>
  <si>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</si>
  <si>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</si>
  <si>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</si>
  <si>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</si>
  <si>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</si>
  <si>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</si>
  <si>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</si>
  <si>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</si>
  <si>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</si>
  <si>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</si>
  <si>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</si>
  <si>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</si>
  <si>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</si>
  <si>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</si>
  <si>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</si>
  <si>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</si>
  <si>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</si>
  <si>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</si>
  <si>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</si>
  <si>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</si>
  <si>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</si>
  <si>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</si>
  <si>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</si>
  <si>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</si>
  <si>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</si>
  <si>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</si>
  <si>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</si>
  <si>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</si>
  <si>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</si>
  <si>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</si>
  <si>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</si>
  <si>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</si>
  <si>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</si>
  <si>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</si>
  <si>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</si>
  <si>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</si>
  <si>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</si>
  <si>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</si>
  <si>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</si>
  <si>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</si>
  <si>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</si>
  <si>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</si>
  <si>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</si>
  <si>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</si>
  <si>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</si>
  <si>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</si>
  <si>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</si>
  <si>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</si>
  <si>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</si>
  <si>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</si>
  <si>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</si>
  <si>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</si>
  <si>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</si>
  <si>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</si>
  <si>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</si>
  <si>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</si>
  <si>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</si>
  <si>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</si>
  <si>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</si>
  <si>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</si>
  <si>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</si>
  <si>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</si>
  <si>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</si>
  <si>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</si>
  <si>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</si>
  <si>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</si>
  <si>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</si>
  <si>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</si>
  <si>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</si>
  <si>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</si>
  <si>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</si>
  <si>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</si>
  <si>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</si>
  <si>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</si>
  <si>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</si>
  <si>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</si>
  <si>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</si>
  <si>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</si>
  <si>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</si>
  <si>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</si>
  <si>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</si>
  <si>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</si>
  <si>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</si>
  <si>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</si>
  <si>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</si>
  <si>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</si>
  <si>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</si>
  <si>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</si>
  <si>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</si>
  <si>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</si>
  <si>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</si>
  <si>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</si>
  <si>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</si>
  <si>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</si>
  <si>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</si>
  <si>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</si>
  <si>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</si>
  <si>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</si>
  <si>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</si>
  <si>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</si>
  <si>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</si>
  <si>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</si>
  <si>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</si>
  <si>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</si>
  <si>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</si>
  <si>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</si>
  <si>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</si>
  <si>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</si>
  <si>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</si>
  <si>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</si>
  <si>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</si>
  <si>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</si>
  <si>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</si>
  <si>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</si>
  <si>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</si>
  <si>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</si>
  <si>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</si>
  <si>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</si>
  <si>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</si>
  <si>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</si>
  <si>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</si>
  <si>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</si>
  <si>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</si>
  <si>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</si>
  <si>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</si>
  <si>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</si>
  <si>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</si>
  <si>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</si>
  <si>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</si>
  <si>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</si>
  <si>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</si>
  <si>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</si>
  <si>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</si>
  <si>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</si>
  <si>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</si>
  <si>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</si>
  <si>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</si>
  <si>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</si>
  <si>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</si>
  <si>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</si>
  <si>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</si>
  <si>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</si>
  <si>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</si>
  <si>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</si>
  <si>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</si>
  <si>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</si>
  <si>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</si>
  <si>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</si>
  <si>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</si>
  <si>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</si>
  <si>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</si>
  <si>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</si>
  <si>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</si>
  <si>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</si>
  <si>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</si>
  <si>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</si>
  <si>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</si>
  <si>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</si>
  <si>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</si>
  <si>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</si>
  <si>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</si>
  <si>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</si>
  <si>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</si>
  <si>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</si>
  <si>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</si>
  <si>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</si>
  <si>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</si>
  <si>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</si>
  <si>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</si>
  <si>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</si>
  <si>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</si>
  <si>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</si>
  <si>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</si>
  <si>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</si>
  <si>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</si>
  <si>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</si>
  <si>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</si>
  <si>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</si>
  <si>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</si>
  <si>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</si>
  <si>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</si>
  <si>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</si>
  <si>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</si>
  <si>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</si>
  <si>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</si>
  <si>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</si>
  <si>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</si>
  <si>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</si>
  <si>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</si>
  <si>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</si>
  <si>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</si>
  <si>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</si>
  <si>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</si>
  <si>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</si>
  <si>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</si>
  <si>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</si>
  <si>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</si>
  <si>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</si>
  <si>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</si>
  <si>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</si>
  <si>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</si>
  <si>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</si>
  <si>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</si>
  <si>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</si>
  <si>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</si>
  <si>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</si>
  <si>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</si>
  <si>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</si>
  <si>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</si>
  <si>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</si>
  <si>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</si>
  <si>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</si>
  <si>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</si>
  <si>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</si>
  <si>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</si>
  <si>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</si>
  <si>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</si>
  <si>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</si>
  <si>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</si>
  <si>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</si>
  <si>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</si>
  <si>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</si>
  <si>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</si>
  <si>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</si>
  <si>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</si>
  <si>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</si>
  <si>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</si>
  <si>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</si>
  <si>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</si>
  <si>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</si>
  <si>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</si>
  <si>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</si>
  <si>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</si>
  <si>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</si>
  <si>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</si>
  <si>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</si>
  <si>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</si>
  <si>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</si>
  <si>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</si>
  <si>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</si>
  <si>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</si>
  <si>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</si>
  <si>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</si>
  <si>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</si>
  <si>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</si>
  <si>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</si>
  <si>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</si>
  <si>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</si>
  <si>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</si>
  <si>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</si>
  <si>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</si>
  <si>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</si>
  <si>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</si>
  <si>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</si>
  <si>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</si>
  <si>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</si>
  <si>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</si>
  <si>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</si>
  <si>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</si>
  <si>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</si>
  <si>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</si>
  <si>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</si>
  <si>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</si>
  <si>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</si>
  <si>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</si>
  <si>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</si>
  <si>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</si>
  <si>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</si>
  <si>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</si>
  <si>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</si>
  <si>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</si>
  <si>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</si>
  <si>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</si>
  <si>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</si>
  <si>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</si>
  <si>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</si>
  <si>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</si>
  <si>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</si>
  <si>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</si>
  <si>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</si>
  <si>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</si>
  <si>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</si>
  <si>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</si>
  <si>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</si>
  <si>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</si>
  <si>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</si>
  <si>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</si>
  <si>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</si>
  <si>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</si>
  <si>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</si>
  <si>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</si>
  <si>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</si>
  <si>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</si>
  <si>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</si>
  <si>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</si>
  <si>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</si>
  <si>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</si>
  <si>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</si>
  <si>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</si>
  <si>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</si>
  <si>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</si>
  <si>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</si>
  <si>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</si>
  <si>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</si>
  <si>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</si>
  <si>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</si>
  <si>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</si>
  <si>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</si>
  <si>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</si>
  <si>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</si>
  <si>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</si>
  <si>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</si>
  <si>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</si>
  <si>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</si>
  <si>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</si>
  <si>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</si>
  <si>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</si>
  <si>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</si>
  <si>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</si>
  <si>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</si>
  <si>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</si>
  <si>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</si>
  <si>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</si>
  <si>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</si>
  <si>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</si>
  <si>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</si>
  <si>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</si>
  <si>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</si>
  <si>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</si>
  <si>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</si>
  <si>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</si>
  <si>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</si>
  <si>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</si>
  <si>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</si>
  <si>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</si>
  <si>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</si>
  <si>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</si>
  <si>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</si>
  <si>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</si>
  <si>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</si>
  <si>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</si>
  <si>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</si>
  <si>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</si>
  <si>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</si>
  <si>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</si>
  <si>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</si>
  <si>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</si>
  <si>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</si>
  <si>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</si>
  <si>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</si>
  <si>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</si>
  <si>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</si>
  <si>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</si>
  <si>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</si>
  <si>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</si>
  <si>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</si>
  <si>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</si>
  <si>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</si>
  <si>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</si>
  <si>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</si>
  <si>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</si>
  <si>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</si>
  <si>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</si>
  <si>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</si>
  <si>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</si>
  <si>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</si>
  <si>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</si>
  <si>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</si>
  <si>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Day of week</t>
  </si>
  <si>
    <t>Duration Bucket</t>
  </si>
  <si>
    <t>Rating rounded</t>
  </si>
  <si>
    <t>Rep ID</t>
  </si>
  <si>
    <t>Rep Image</t>
  </si>
  <si>
    <t>Financial Year</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</si>
  <si>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</si>
  <si>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</si>
  <si>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</si>
  <si>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</si>
  <si>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</si>
  <si>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</si>
  <si>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</si>
  <si>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</si>
  <si>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</si>
  <si>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</si>
  <si>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</si>
  <si>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</si>
  <si>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</si>
  <si>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</si>
  <si>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</si>
  <si>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</si>
  <si>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</si>
  <si>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</si>
  <si>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</si>
  <si>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</si>
  <si>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</si>
  <si>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Sunday</t>
  </si>
  <si>
    <t>Tuesday</t>
  </si>
  <si>
    <t>Thursday</t>
  </si>
  <si>
    <t>Saturday</t>
  </si>
  <si>
    <t>Monday</t>
  </si>
  <si>
    <t>Wednesday</t>
  </si>
  <si>
    <t>For Graph</t>
  </si>
  <si>
    <t xml:space="preserve">Reps </t>
  </si>
  <si>
    <t xml:space="preserve">Selected calls </t>
  </si>
  <si>
    <t>selceted Amount</t>
  </si>
  <si>
    <t>Selected Rep</t>
  </si>
  <si>
    <t>Column Labels</t>
  </si>
  <si>
    <t xml:space="preserve">Rep Summery </t>
  </si>
  <si>
    <t xml:space="preserve">% of Calls </t>
  </si>
  <si>
    <t>Call Rank</t>
  </si>
  <si>
    <t>Amount Rank</t>
  </si>
  <si>
    <t xml:space="preserve">calls </t>
  </si>
  <si>
    <t>amount</t>
  </si>
  <si>
    <t>lebels:</t>
  </si>
  <si>
    <t>%of calls:</t>
  </si>
  <si>
    <t>Rounak</t>
  </si>
  <si>
    <t>Rick</t>
  </si>
  <si>
    <t>Lepo</t>
  </si>
  <si>
    <t>Bucky</t>
  </si>
  <si>
    <t>john</t>
  </si>
  <si>
    <t xml:space="preserve">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</si>
</sst>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409]d\-mmm\-yy;@"/>
    <numFmt numFmtId="165" formatCode="&quot;₹&quot;\ #,##0.00"/>
    <numFmt numFmtId="166" formatCode="#,###.0,\k"/>
    <numFmt numFmtId="167" formatCode="&quot;₹&quot;\ #,###.0,\k"/>
    <numFmt numFmtId="168" formatCode="_ [$₹-4009]\ * #,##0_ ;_ [$₹-4009]\ * \-#,##0_ ;_ [$₹-4009]\ * &quot;-&quot;??_ ;_ @_ "/>
    <numFmt numFmtId="169" formatCode="&quot;₹&quot;\ #,##0"/>
  </numFmts>
  <fonts count="19" x14ac:knownFonts="1">
    <font>
      <sz val="11"/>
      <color theme="1"/>
      <name val="Candara"/>
      <family val="2"/>
      <scheme val="minor"/>
    </font>
    <font>
      <b/>
      <sz val="11"/>
      <color theme="1"/>
      <name val="Candara"/>
      <family val="2"/>
      <scheme val="minor"/>
    </font>
    <font>
      <sz val="8"/>
      <name val="Candara"/>
      <family val="2"/>
      <scheme val="minor"/>
    </font>
    <font>
      <sz val="18"/>
      <color theme="1"/>
      <name val="Aptos ExtraBold"/>
      <family val="2"/>
    </font>
    <font>
      <sz val="11"/>
      <color rgb="FFFF0000"/>
      <name val="Candara"/>
      <family val="2"/>
      <scheme val="minor"/>
    </font>
    <font>
      <sz val="18"/>
      <color theme="1"/>
      <name val="Candara"/>
      <family val="2"/>
      <scheme val="minor"/>
    </font>
    <font>
      <b/>
      <sz val="20"/>
      <color theme="1"/>
      <name val="Candara"/>
      <family val="2"/>
      <scheme val="minor"/>
    </font>
    <font>
      <sz val="10"/>
      <color theme="1"/>
      <name val="Candara"/>
      <family val="2"/>
      <scheme val="minor"/>
    </font>
    <font>
      <sz val="11"/>
      <color rgb="FFC00000"/>
      <name val="Candara"/>
      <family val="2"/>
      <scheme val="minor"/>
    </font>
    <font>
      <sz val="11"/>
      <color theme="1"/>
      <name val="Candara"/>
      <family val="2"/>
      <scheme val="minor"/>
    </font>
    <font>
      <b/>
      <sz val="14"/>
      <color theme="0"/>
      <name val="Candara"/>
      <family val="2"/>
      <scheme val="minor"/>
    </font>
    <font>
      <sz val="12"/>
      <color theme="1"/>
      <name val="Candara"/>
      <family val="2"/>
      <scheme val="minor"/>
    </font>
    <font>
      <b/>
      <sz val="12"/>
      <color theme="0"/>
      <name val="Candara"/>
      <family val="2"/>
      <scheme val="minor"/>
    </font>
    <font>
      <b/>
      <sz val="14"/>
      <color theme="0"/>
      <name val="Arial Black"/>
      <family val="2"/>
    </font>
    <font>
      <b/>
      <sz val="12"/>
      <color theme="1"/>
      <name val="Candara"/>
      <family val="2"/>
      <scheme val="minor"/>
    </font>
    <font>
      <b/>
      <sz val="14"/>
      <color theme="1"/>
      <name val="Candara"/>
      <family val="2"/>
      <scheme val="minor"/>
    </font>
    <font>
      <b/>
      <sz val="14"/>
      <color theme="1"/>
      <name val="Candara"/>
      <family val="2"/>
      <scheme val="major"/>
    </font>
    <font>
      <sz val="18"/>
      <color theme="0"/>
      <name val="Candara"/>
      <family val="2"/>
      <scheme val="minor"/>
    </font>
    <font>
      <sz val="18"/>
      <color theme="2" tint="-0.499984740745262"/>
      <name val="Candara"/>
      <family val="2"/>
      <scheme val="minor"/>
    </font>
  </fonts>
  <fills count="14">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rgb="FF00B0F0"/>
        <bgColor indexed="64"/>
      </patternFill>
    </fill>
    <fill>
      <patternFill patternType="solid">
        <fgColor theme="1"/>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44" fontId="9" fillId="0" borderId="0" applyFont="0" applyFill="0" applyBorder="0" applyAlignment="0" applyProtection="0"/>
    <xf numFmtId="9" fontId="9" fillId="0" borderId="0" applyFont="0" applyFill="0" applyBorder="0" applyAlignment="0" applyProtection="0"/>
  </cellStyleXfs>
  <cellXfs count="81">
    <xf numFmtId="0" fontId="0" fillId="0" borderId="0" xfId="0"/>
    <xf numFmtId="9" fontId="0" fillId="0" borderId="0" xfId="0" applyNumberFormat="1"/>
    <xf numFmtId="0" fontId="0" fillId="0" borderId="1" xfId="0" applyBorder="1"/>
    <xf numFmtId="0" fontId="0" fillId="2" borderId="0" xfId="0" applyFill="1"/>
    <xf numFmtId="0" fontId="1" fillId="0" borderId="0" xfId="0" applyFont="1"/>
    <xf numFmtId="0" fontId="1" fillId="0" borderId="0" xfId="0" applyFont="1" applyAlignment="1">
      <alignment horizontal="right"/>
    </xf>
    <xf numFmtId="0" fontId="1" fillId="0" borderId="0" xfId="0" applyFont="1" applyAlignment="1">
      <alignment horizontal="center"/>
    </xf>
    <xf numFmtId="0" fontId="0" fillId="2" borderId="0" xfId="0" applyFill="1" applyAlignment="1">
      <alignment horizontal="center"/>
    </xf>
    <xf numFmtId="0" fontId="0" fillId="2" borderId="0" xfId="0" applyFill="1" applyAlignment="1">
      <alignment horizontal="left" vertical="center" indent="43"/>
    </xf>
    <xf numFmtId="0" fontId="3" fillId="2" borderId="0" xfId="0" applyFont="1" applyFill="1" applyAlignment="1">
      <alignment horizontal="left" vertical="center" indent="43"/>
    </xf>
    <xf numFmtId="0" fontId="5" fillId="2" borderId="0" xfId="0" applyFont="1" applyFill="1" applyAlignment="1">
      <alignment vertical="center"/>
    </xf>
    <xf numFmtId="0" fontId="6" fillId="2" borderId="0" xfId="0" applyFont="1" applyFill="1" applyAlignment="1">
      <alignment horizontal="left" vertical="center" indent="43"/>
    </xf>
    <xf numFmtId="0" fontId="1" fillId="2" borderId="0" xfId="0" applyFont="1" applyFill="1" applyAlignment="1">
      <alignment horizontal="left" vertical="center" indent="43"/>
    </xf>
    <xf numFmtId="2" fontId="1" fillId="0" borderId="0" xfId="0" applyNumberFormat="1" applyFont="1" applyAlignment="1">
      <alignment horizontal="center"/>
    </xf>
    <xf numFmtId="164" fontId="1" fillId="0" borderId="0" xfId="0" applyNumberFormat="1" applyFont="1" applyAlignment="1">
      <alignment horizontal="center"/>
    </xf>
    <xf numFmtId="0" fontId="1" fillId="0" borderId="0" xfId="0" applyFont="1" applyAlignment="1">
      <alignment horizontal="center" vertical="center"/>
    </xf>
    <xf numFmtId="0" fontId="1" fillId="0" borderId="6" xfId="0" applyFont="1" applyBorder="1" applyAlignment="1">
      <alignment horizontal="center" vertical="center"/>
    </xf>
    <xf numFmtId="0" fontId="1" fillId="0" borderId="3" xfId="0" applyFont="1" applyBorder="1" applyAlignment="1">
      <alignment horizontal="center"/>
    </xf>
    <xf numFmtId="0" fontId="1" fillId="0" borderId="9" xfId="0" applyFont="1" applyBorder="1" applyAlignment="1">
      <alignment horizontal="center"/>
    </xf>
    <xf numFmtId="0" fontId="1" fillId="0" borderId="5" xfId="0" applyFont="1" applyBorder="1" applyAlignment="1">
      <alignment horizontal="center"/>
    </xf>
    <xf numFmtId="9" fontId="1" fillId="0" borderId="1" xfId="0" applyNumberFormat="1" applyFont="1" applyBorder="1" applyAlignment="1">
      <alignment horizontal="center"/>
    </xf>
    <xf numFmtId="9" fontId="1" fillId="0" borderId="8" xfId="0" applyNumberFormat="1" applyFont="1" applyBorder="1" applyAlignment="1">
      <alignment horizontal="center"/>
    </xf>
    <xf numFmtId="0" fontId="1" fillId="0" borderId="4" xfId="0" applyFont="1" applyBorder="1" applyAlignment="1">
      <alignment horizontal="center"/>
    </xf>
    <xf numFmtId="0" fontId="1" fillId="0" borderId="2" xfId="0" applyFont="1" applyBorder="1" applyAlignment="1">
      <alignment horizontal="center"/>
    </xf>
    <xf numFmtId="0" fontId="1" fillId="0" borderId="7" xfId="0" applyFont="1" applyBorder="1" applyAlignment="1">
      <alignment horizontal="center"/>
    </xf>
    <xf numFmtId="0" fontId="1" fillId="0" borderId="1" xfId="0" applyFont="1" applyBorder="1" applyAlignment="1">
      <alignment horizontal="center"/>
    </xf>
    <xf numFmtId="0" fontId="1" fillId="0" borderId="8" xfId="0" applyFont="1" applyBorder="1" applyAlignment="1">
      <alignment horizontal="center"/>
    </xf>
    <xf numFmtId="0" fontId="0" fillId="0" borderId="0" xfId="0" applyAlignment="1">
      <alignment horizontal="right"/>
    </xf>
    <xf numFmtId="0" fontId="0" fillId="4" borderId="0" xfId="0"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7" fillId="4" borderId="0" xfId="0" applyFont="1" applyFill="1"/>
    <xf numFmtId="0" fontId="0" fillId="0" borderId="0" xfId="0" applyAlignment="1">
      <alignment horizontal="center" vertical="center"/>
    </xf>
    <xf numFmtId="3" fontId="0" fillId="0" borderId="0" xfId="0" applyNumberFormat="1" applyAlignment="1">
      <alignment horizontal="right" vertical="center"/>
    </xf>
    <xf numFmtId="166" fontId="0" fillId="0" borderId="0" xfId="0" applyNumberFormat="1"/>
    <xf numFmtId="0" fontId="1" fillId="3" borderId="1" xfId="0" applyFont="1" applyFill="1" applyBorder="1"/>
    <xf numFmtId="0" fontId="0" fillId="0" borderId="1" xfId="0" pivotButton="1" applyBorder="1"/>
    <xf numFmtId="0" fontId="0" fillId="0" borderId="1" xfId="0" applyBorder="1" applyAlignment="1">
      <alignment horizontal="left"/>
    </xf>
    <xf numFmtId="165" fontId="0" fillId="0" borderId="1" xfId="0" applyNumberFormat="1" applyBorder="1"/>
    <xf numFmtId="0" fontId="0" fillId="6" borderId="0" xfId="0" applyFill="1"/>
    <xf numFmtId="0" fontId="1" fillId="7" borderId="0" xfId="0" applyFont="1" applyFill="1"/>
    <xf numFmtId="165" fontId="1" fillId="7" borderId="0" xfId="0" applyNumberFormat="1" applyFont="1" applyFill="1"/>
    <xf numFmtId="3" fontId="0" fillId="0" borderId="1" xfId="0" applyNumberFormat="1" applyBorder="1"/>
    <xf numFmtId="167" fontId="0" fillId="0" borderId="1" xfId="0" applyNumberFormat="1" applyBorder="1"/>
    <xf numFmtId="0" fontId="4" fillId="5" borderId="0" xfId="0" applyFont="1" applyFill="1" applyAlignment="1">
      <alignment horizontal="left"/>
    </xf>
    <xf numFmtId="167" fontId="1" fillId="3" borderId="1" xfId="0" applyNumberFormat="1" applyFont="1" applyFill="1" applyBorder="1"/>
    <xf numFmtId="0" fontId="4" fillId="8" borderId="1" xfId="0" applyFont="1" applyFill="1" applyBorder="1"/>
    <xf numFmtId="0" fontId="8" fillId="0" borderId="0" xfId="0" applyFont="1"/>
    <xf numFmtId="0" fontId="11" fillId="5" borderId="0" xfId="0" applyFont="1" applyFill="1"/>
    <xf numFmtId="0" fontId="12" fillId="10" borderId="0" xfId="0" applyFont="1" applyFill="1"/>
    <xf numFmtId="0" fontId="10" fillId="10" borderId="0" xfId="0" applyFont="1" applyFill="1"/>
    <xf numFmtId="0" fontId="0" fillId="0" borderId="10" xfId="0" applyBorder="1"/>
    <xf numFmtId="168" fontId="0" fillId="0" borderId="1" xfId="1" applyNumberFormat="1" applyFont="1" applyBorder="1" applyAlignment="1">
      <alignment horizontal="right"/>
    </xf>
    <xf numFmtId="0" fontId="13" fillId="9" borderId="0" xfId="0" applyFont="1" applyFill="1" applyAlignment="1">
      <alignment horizontal="left"/>
    </xf>
    <xf numFmtId="0" fontId="0" fillId="0" borderId="1" xfId="0" applyBorder="1" applyAlignment="1">
      <alignment horizontal="left" indent="1"/>
    </xf>
    <xf numFmtId="0" fontId="10" fillId="13" borderId="1" xfId="0" applyFont="1" applyFill="1" applyBorder="1"/>
    <xf numFmtId="9" fontId="0" fillId="0" borderId="1" xfId="0" applyNumberFormat="1" applyBorder="1"/>
    <xf numFmtId="9" fontId="0" fillId="0" borderId="1" xfId="2" applyFont="1" applyBorder="1"/>
    <xf numFmtId="0" fontId="0" fillId="4" borderId="0" xfId="0" applyFill="1" applyAlignment="1">
      <alignment horizontal="center"/>
    </xf>
    <xf numFmtId="0" fontId="5" fillId="4" borderId="13" xfId="0" applyFont="1" applyFill="1" applyBorder="1" applyAlignment="1">
      <alignment horizontal="center" vertical="center"/>
    </xf>
    <xf numFmtId="0" fontId="5" fillId="4" borderId="0" xfId="0" applyFont="1" applyFill="1" applyAlignment="1">
      <alignment horizontal="center"/>
    </xf>
    <xf numFmtId="0" fontId="5" fillId="4" borderId="13" xfId="0" applyFont="1" applyFill="1" applyBorder="1" applyAlignment="1">
      <alignment horizontal="center"/>
    </xf>
    <xf numFmtId="0" fontId="15" fillId="0" borderId="14" xfId="0" applyFont="1" applyBorder="1" applyAlignment="1">
      <alignment horizontal="center"/>
    </xf>
    <xf numFmtId="0" fontId="15" fillId="11" borderId="15" xfId="0" applyFont="1" applyFill="1" applyBorder="1" applyAlignment="1">
      <alignment horizontal="right"/>
    </xf>
    <xf numFmtId="0" fontId="15" fillId="11" borderId="16" xfId="0" applyFont="1" applyFill="1" applyBorder="1"/>
    <xf numFmtId="0" fontId="16" fillId="12" borderId="17" xfId="0" applyFont="1" applyFill="1" applyBorder="1" applyAlignment="1">
      <alignment horizontal="center"/>
    </xf>
    <xf numFmtId="169" fontId="15" fillId="6" borderId="1" xfId="0" applyNumberFormat="1" applyFont="1" applyFill="1" applyBorder="1"/>
    <xf numFmtId="0" fontId="15" fillId="12" borderId="17" xfId="0" applyFont="1" applyFill="1" applyBorder="1" applyAlignment="1">
      <alignment horizontal="center"/>
    </xf>
    <xf numFmtId="169" fontId="15" fillId="6" borderId="18" xfId="0" applyNumberFormat="1" applyFont="1" applyFill="1" applyBorder="1"/>
    <xf numFmtId="0" fontId="15" fillId="12" borderId="2" xfId="0" applyFont="1" applyFill="1" applyBorder="1" applyAlignment="1">
      <alignment horizontal="center"/>
    </xf>
    <xf numFmtId="0" fontId="15" fillId="4" borderId="11" xfId="0" applyFont="1" applyFill="1" applyBorder="1"/>
    <xf numFmtId="0" fontId="14" fillId="4" borderId="0" xfId="0" applyFont="1" applyFill="1" applyAlignment="1">
      <alignment horizontal="left"/>
    </xf>
    <xf numFmtId="9" fontId="5" fillId="4" borderId="0" xfId="0" applyNumberFormat="1" applyFont="1" applyFill="1" applyAlignment="1">
      <alignment horizontal="center"/>
    </xf>
    <xf numFmtId="0" fontId="5" fillId="4" borderId="0" xfId="0" applyFont="1" applyFill="1" applyAlignment="1">
      <alignment horizontal="center"/>
    </xf>
    <xf numFmtId="0" fontId="17" fillId="4" borderId="0" xfId="0" applyFont="1" applyFill="1" applyAlignment="1">
      <alignment horizontal="center"/>
    </xf>
    <xf numFmtId="0" fontId="5" fillId="4" borderId="12" xfId="0" applyFont="1" applyFill="1" applyBorder="1" applyAlignment="1">
      <alignment horizontal="center" vertical="center"/>
    </xf>
    <xf numFmtId="0" fontId="5" fillId="4" borderId="0" xfId="0" applyFont="1" applyFill="1" applyAlignment="1">
      <alignment horizontal="center" vertical="center"/>
    </xf>
    <xf numFmtId="0" fontId="18" fillId="4" borderId="0" xfId="0" applyFont="1" applyFill="1" applyAlignment="1">
      <alignment horizontal="center" vertical="center"/>
    </xf>
    <xf numFmtId="0" fontId="5" fillId="4" borderId="12" xfId="0" applyFont="1" applyFill="1" applyBorder="1" applyAlignment="1">
      <alignment horizontal="center"/>
    </xf>
  </cellXfs>
  <cellStyles count="3">
    <cellStyle name="Currency" xfId="1" builtinId="4"/>
    <cellStyle name="Normal" xfId="0" builtinId="0"/>
    <cellStyle name="Percent" xfId="2" builtinId="5"/>
  </cellStyles>
  <dxfs count="77">
    <dxf>
      <fill>
        <patternFill>
          <bgColor rgb="FFFFFF00"/>
        </patternFill>
      </fill>
    </dxf>
    <dxf>
      <fill>
        <patternFill>
          <bgColor rgb="FFFF0000"/>
        </patternFill>
      </fill>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ill>
        <patternFill patternType="solid">
          <bgColor rgb="FFFFFF00"/>
        </patternFill>
      </fill>
    </dxf>
    <dxf>
      <font>
        <name val="Arial Black"/>
        <scheme val="none"/>
      </font>
    </dxf>
    <dxf>
      <font>
        <b/>
      </font>
    </dxf>
    <dxf>
      <font>
        <sz val="14"/>
      </font>
    </dxf>
    <dxf>
      <font>
        <color theme="0"/>
      </font>
    </dxf>
    <dxf>
      <fill>
        <patternFill>
          <bgColor rgb="FF00B0F0"/>
        </patternFill>
      </fill>
    </dxf>
    <dxf>
      <fill>
        <patternFill patternType="solid">
          <bgColor rgb="FFFFFF00"/>
        </patternFill>
      </fill>
    </dxf>
    <dxf>
      <alignment horizontal="right"/>
    </dxf>
    <dxf>
      <alignment horizontal="right"/>
    </dxf>
    <dxf>
      <alignment vertical="center"/>
    </dxf>
    <dxf>
      <alignment vertical="center"/>
    </dxf>
    <dxf>
      <alignment horizontal="center"/>
    </dxf>
    <dxf>
      <alignment horizontal="right"/>
    </dxf>
    <dxf>
      <alignment horizontal="right"/>
    </dxf>
    <dxf>
      <alignment horizontal="right"/>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 #,###.0,\k"/>
    </dxf>
    <dxf>
      <numFmt numFmtId="165" formatCode="&quot;₹&quot;\ #,##0.00"/>
    </dxf>
    <dxf>
      <numFmt numFmtId="165" formatCode="&quot;₹&quot;\ #,##0.00"/>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font>
    </dxf>
    <dxf>
      <border outline="0">
        <bottom style="thin">
          <color indexed="64"/>
        </bottom>
      </border>
    </dxf>
    <dxf>
      <font>
        <b/>
        <i val="0"/>
        <strike val="0"/>
        <condense val="0"/>
        <extend val="0"/>
        <outline val="0"/>
        <shadow val="0"/>
        <u val="none"/>
        <vertAlign val="baseline"/>
        <sz val="11"/>
        <color theme="1"/>
        <name val="Candara"/>
        <family val="2"/>
        <scheme val="minor"/>
      </font>
      <border diagonalUp="0" diagonalDown="0" outline="0">
        <left style="thin">
          <color indexed="64"/>
        </left>
        <right style="thin">
          <color indexed="64"/>
        </right>
        <top/>
        <bottom/>
      </border>
    </dxf>
    <dxf>
      <font>
        <b/>
      </font>
      <numFmt numFmtId="0" formatCode="General"/>
    </dxf>
    <dxf>
      <font>
        <b/>
      </font>
      <numFmt numFmtId="0" formatCode="General"/>
      <alignment horizontal="right" vertical="bottom" textRotation="0" wrapText="0" indent="0" justifyLastLine="0" shrinkToFit="0" readingOrder="0"/>
    </dxf>
    <dxf>
      <font>
        <b/>
      </font>
      <numFmt numFmtId="0" formatCode="General"/>
      <alignment horizontal="right" vertical="bottom" textRotation="0" wrapText="0" indent="0" justifyLastLine="0" shrinkToFit="0" readingOrder="0"/>
    </dxf>
    <dxf>
      <font>
        <b/>
      </font>
      <numFmt numFmtId="0" formatCode="General"/>
    </dxf>
    <dxf>
      <font>
        <b/>
      </font>
    </dxf>
    <dxf>
      <font>
        <b/>
      </font>
    </dxf>
    <dxf>
      <font>
        <b/>
      </font>
      <numFmt numFmtId="164" formatCode="[$-409]d\-mmm\-yy;@"/>
      <alignment horizontal="center" vertical="bottom" textRotation="0" wrapText="0" indent="0" justifyLastLine="0" shrinkToFit="0" readingOrder="0"/>
    </dxf>
    <dxf>
      <font>
        <b/>
      </font>
      <numFmt numFmtId="2" formatCode="0.00"/>
      <alignment horizontal="center" vertical="bottom" textRotation="0" wrapText="0" indent="0" justifyLastLine="0" shrinkToFit="0" readingOrder="0"/>
    </dxf>
    <dxf>
      <font>
        <b/>
      </font>
    </dxf>
    <dxf>
      <font>
        <b/>
      </font>
      <alignment horizontal="center" vertical="bottom" textRotation="0" wrapText="0" indent="0" justifyLastLine="0" shrinkToFit="0" readingOrder="0"/>
    </dxf>
    <dxf>
      <font>
        <b/>
      </font>
      <alignment horizontal="right" vertical="bottom" textRotation="0" wrapText="0" indent="0" justifyLastLine="0" shrinkToFit="0" readingOrder="0"/>
    </dxf>
    <dxf>
      <font>
        <b/>
      </font>
    </dxf>
    <dxf>
      <font>
        <b/>
        <color theme="1"/>
      </font>
      <border>
        <bottom style="thin">
          <color theme="9"/>
        </bottom>
        <vertical/>
        <horizontal/>
      </border>
    </dxf>
    <dxf>
      <font>
        <b val="0"/>
        <i val="0"/>
        <color theme="1"/>
        <name val="Arial Rounded MT Bold"/>
        <family val="2"/>
        <scheme val="none"/>
      </font>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76"/>
    </tableStyle>
    <tableStyle name="SlicerStyleDark6 2" pivot="0" table="0" count="10" xr9:uid="{07CD98D8-27ED-4531-A49D-6FD4A2886808}">
      <tableStyleElement type="wholeTable" dxfId="75"/>
      <tableStyleElement type="headerRow" dxfId="74"/>
    </tableStyle>
  </tableStyles>
  <colors>
    <mruColors>
      <color rgb="FF04FCC7"/>
      <color rgb="FF1D43A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name val="Arial"/>
            <family val="2"/>
            <scheme val="none"/>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26"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17/06/relationships/rdRichValueTypes" Target="richData/rdRichValueTypes.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microsoft.com/office/2022/10/relationships/richValueRel" Target="richData/richValueRel.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Dashboard.xlsx]Pivot!Monthly Trends</c:name>
    <c:fmtId val="1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Pivot!$C$16</c:f>
              <c:strCache>
                <c:ptCount val="1"/>
                <c:pt idx="0">
                  <c:v>Call Count2</c:v>
                </c:pt>
              </c:strCache>
            </c:strRef>
          </c:tx>
          <c:spPr>
            <a:solidFill>
              <a:schemeClr val="accent2"/>
            </a:solidFill>
            <a:ln>
              <a:no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2-C2A4-407B-B714-AA7914A830FA}"/>
            </c:ext>
          </c:extLst>
        </c:ser>
        <c:dLbls>
          <c:showLegendKey val="0"/>
          <c:showVal val="0"/>
          <c:showCatName val="0"/>
          <c:showSerName val="0"/>
          <c:showPercent val="0"/>
          <c:showBubbleSize val="0"/>
        </c:dLbls>
        <c:axId val="1629066095"/>
        <c:axId val="1629066575"/>
      </c:areaChart>
      <c:lineChart>
        <c:grouping val="standard"/>
        <c:varyColors val="0"/>
        <c:ser>
          <c:idx val="0"/>
          <c:order val="0"/>
          <c:tx>
            <c:strRef>
              <c:f>Pivot!$B$16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0-C2A4-407B-B714-AA7914A830FA}"/>
            </c:ext>
          </c:extLst>
        </c:ser>
        <c:dLbls>
          <c:showLegendKey val="0"/>
          <c:showVal val="0"/>
          <c:showCatName val="0"/>
          <c:showSerName val="0"/>
          <c:showPercent val="0"/>
          <c:showBubbleSize val="0"/>
        </c:dLbls>
        <c:marker val="1"/>
        <c:smooth val="0"/>
        <c:axId val="1629066095"/>
        <c:axId val="1629066575"/>
      </c:lineChart>
      <c:catAx>
        <c:axId val="162906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575"/>
        <c:crosses val="autoZero"/>
        <c:auto val="1"/>
        <c:lblAlgn val="ctr"/>
        <c:lblOffset val="100"/>
        <c:noMultiLvlLbl val="0"/>
      </c:catAx>
      <c:valAx>
        <c:axId val="1629066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Dashboard.xlsx]Pivot!Weekly Trends</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Pivot!$B$35</c:f>
              <c:strCache>
                <c:ptCount val="1"/>
                <c:pt idx="0">
                  <c:v>Total</c:v>
                </c:pt>
              </c:strCache>
            </c:strRef>
          </c:tx>
          <c:spPr>
            <a:solidFill>
              <a:schemeClr val="accent1"/>
            </a:solidFill>
            <a:ln>
              <a:noFill/>
            </a:ln>
            <a:effectLst/>
          </c:spPr>
          <c:invertIfNegative val="0"/>
          <c:cat>
            <c:strRef>
              <c:f>Pivot!$A$36:$A$43</c:f>
              <c:strCache>
                <c:ptCount val="7"/>
                <c:pt idx="0">
                  <c:v>Sunday</c:v>
                </c:pt>
                <c:pt idx="1">
                  <c:v>Monday</c:v>
                </c:pt>
                <c:pt idx="2">
                  <c:v>Tuesday</c:v>
                </c:pt>
                <c:pt idx="3">
                  <c:v>Wednesday</c:v>
                </c:pt>
                <c:pt idx="4">
                  <c:v>Thursday</c:v>
                </c:pt>
                <c:pt idx="5">
                  <c:v>Friday</c:v>
                </c:pt>
                <c:pt idx="6">
                  <c:v>Saturday</c:v>
                </c:pt>
              </c:strCache>
            </c:strRef>
          </c:cat>
          <c:val>
            <c:numRef>
              <c:f>Pivot!$B$36:$B$43</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3405-4844-B580-A37BD81C5076}"/>
            </c:ext>
          </c:extLst>
        </c:ser>
        <c:dLbls>
          <c:showLegendKey val="0"/>
          <c:showVal val="0"/>
          <c:showCatName val="0"/>
          <c:showSerName val="0"/>
          <c:showPercent val="0"/>
          <c:showBubbleSize val="0"/>
        </c:dLbls>
        <c:gapWidth val="182"/>
        <c:axId val="846779199"/>
        <c:axId val="846779679"/>
      </c:barChart>
      <c:catAx>
        <c:axId val="8467791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679"/>
        <c:crosses val="autoZero"/>
        <c:auto val="1"/>
        <c:lblAlgn val="ctr"/>
        <c:lblOffset val="100"/>
        <c:noMultiLvlLbl val="0"/>
      </c:catAx>
      <c:valAx>
        <c:axId val="846779679"/>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latin typeface="Arial Black" panose="020B0A04020102020204" pitchFamily="34" charset="0"/>
              </a:rPr>
              <a:t>Calls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500461465548063E-2"/>
          <c:y val="0.17171313730711196"/>
          <c:w val="0.82781386110519972"/>
          <c:h val="0.72088764946048411"/>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Pivot!$B$66:$B$70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E75-4270-B5A4-1384F4BF481A}"/>
            </c:ext>
          </c:extLst>
        </c:ser>
        <c:ser>
          <c:idx val="1"/>
          <c:order val="1"/>
          <c:tx>
            <c:strRef>
              <c:f>Pivot!$D$65</c:f>
              <c:strCache>
                <c:ptCount val="1"/>
                <c:pt idx="0">
                  <c:v>Selected calls </c:v>
                </c:pt>
              </c:strCache>
            </c:strRef>
          </c:tx>
          <c:spPr>
            <a:gradFill flip="none" rotWithShape="1">
              <a:gsLst>
                <a:gs pos="0">
                  <a:schemeClr val="accent6">
                    <a:lumMod val="75000"/>
                  </a:schemeClr>
                </a:gs>
                <a:gs pos="100000">
                  <a:schemeClr val="accent6">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Pivot!$D$66:$D$70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BBFC-4978-B1C1-FA5323C8F101}"/>
            </c:ext>
          </c:extLst>
        </c:ser>
        <c:dLbls>
          <c:dLblPos val="outEnd"/>
          <c:showLegendKey val="0"/>
          <c:showVal val="1"/>
          <c:showCatName val="0"/>
          <c:showSerName val="0"/>
          <c:showPercent val="0"/>
          <c:showBubbleSize val="0"/>
        </c:dLbls>
        <c:gapWidth val="66"/>
        <c:overlap val="100"/>
        <c:axId val="2022244639"/>
        <c:axId val="1821937183"/>
      </c:barChart>
      <c:catAx>
        <c:axId val="20222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37183"/>
        <c:crosses val="autoZero"/>
        <c:auto val="1"/>
        <c:lblAlgn val="ctr"/>
        <c:lblOffset val="100"/>
        <c:noMultiLvlLbl val="0"/>
      </c:catAx>
      <c:valAx>
        <c:axId val="1821937183"/>
        <c:scaling>
          <c:orientation val="minMax"/>
          <c:min val="0"/>
        </c:scaling>
        <c:delete val="1"/>
        <c:axPos val="b"/>
        <c:numFmt formatCode="General" sourceLinked="1"/>
        <c:majorTickMark val="none"/>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Amount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Pivot!$C$66:$C$70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932-4672-A7C5-D088EAD486BC}"/>
            </c:ext>
          </c:extLst>
        </c:ser>
        <c:ser>
          <c:idx val="1"/>
          <c:order val="1"/>
          <c:tx>
            <c:strRef>
              <c:f>Pivot!$E$65:$F$65</c:f>
              <c:strCache>
                <c:ptCount val="1"/>
                <c:pt idx="0">
                  <c:v>selceted Amount</c:v>
                </c:pt>
              </c:strCache>
            </c:strRef>
          </c:tx>
          <c:spPr>
            <a:gradFill flip="none" rotWithShape="1">
              <a:gsLst>
                <a:gs pos="0">
                  <a:schemeClr val="accent4">
                    <a:lumMod val="50000"/>
                  </a:schemeClr>
                </a:gs>
                <a:gs pos="100000">
                  <a:schemeClr val="accent4">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Pivot!$E$66:$E$70</c:f>
              <c:numCache>
                <c:formatCode>General</c:formatCode>
                <c:ptCount val="5"/>
                <c:pt idx="0">
                  <c:v>#N/A</c:v>
                </c:pt>
                <c:pt idx="1">
                  <c:v>#N/A</c:v>
                </c:pt>
                <c:pt idx="2">
                  <c:v>#N/A</c:v>
                </c:pt>
                <c:pt idx="3" formatCode="_ [$₹-4009]\ * #,##0_ ;_ [$₹-4009]\ * \-#,##0_ ;_ [$₹-4009]\ * &quot;-&quot;??_ ;_ @_ ">
                  <c:v>16651</c:v>
                </c:pt>
                <c:pt idx="4">
                  <c:v>#N/A</c:v>
                </c:pt>
              </c:numCache>
            </c:numRef>
          </c:val>
          <c:extLst>
            <c:ext xmlns:c16="http://schemas.microsoft.com/office/drawing/2014/chart" uri="{C3380CC4-5D6E-409C-BE32-E72D297353CC}">
              <c16:uniqueId val="{00000000-C877-423B-B9A4-C3DEA76254D6}"/>
            </c:ext>
          </c:extLst>
        </c:ser>
        <c:dLbls>
          <c:dLblPos val="outEnd"/>
          <c:showLegendKey val="0"/>
          <c:showVal val="1"/>
          <c:showCatName val="0"/>
          <c:showSerName val="0"/>
          <c:showPercent val="0"/>
          <c:showBubbleSize val="0"/>
        </c:dLbls>
        <c:gapWidth val="72"/>
        <c:overlap val="100"/>
        <c:axId val="2022244639"/>
        <c:axId val="1821937183"/>
      </c:barChart>
      <c:catAx>
        <c:axId val="2022244639"/>
        <c:scaling>
          <c:orientation val="minMax"/>
        </c:scaling>
        <c:delete val="1"/>
        <c:axPos val="l"/>
        <c:numFmt formatCode="General" sourceLinked="1"/>
        <c:majorTickMark val="out"/>
        <c:minorTickMark val="none"/>
        <c:tickLblPos val="nextTo"/>
        <c:crossAx val="1821937183"/>
        <c:crosses val="autoZero"/>
        <c:auto val="1"/>
        <c:lblAlgn val="ctr"/>
        <c:lblOffset val="100"/>
        <c:noMultiLvlLbl val="0"/>
      </c:catAx>
      <c:valAx>
        <c:axId val="1821937183"/>
        <c:scaling>
          <c:orientation val="minMax"/>
        </c:scaling>
        <c:delete val="1"/>
        <c:axPos val="b"/>
        <c:numFmt formatCode="&quot;₹&quot;\ #,###.0,\k" sourceLinked="1"/>
        <c:majorTickMark val="out"/>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Dashboard.xlsx]Pivot!M vs F Ratio</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Pivot!$B$74:$B$75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Pivot!$B$76:$B$79</c:f>
              <c:numCache>
                <c:formatCode>#,##0</c:formatCode>
                <c:ptCount val="3"/>
                <c:pt idx="0">
                  <c:v>24</c:v>
                </c:pt>
                <c:pt idx="1">
                  <c:v>68</c:v>
                </c:pt>
                <c:pt idx="2">
                  <c:v>24</c:v>
                </c:pt>
              </c:numCache>
            </c:numRef>
          </c:val>
          <c:extLst>
            <c:ext xmlns:c16="http://schemas.microsoft.com/office/drawing/2014/chart" uri="{C3380CC4-5D6E-409C-BE32-E72D297353CC}">
              <c16:uniqueId val="{00000000-08AA-41C8-8896-9CB3464F5C44}"/>
            </c:ext>
          </c:extLst>
        </c:ser>
        <c:ser>
          <c:idx val="1"/>
          <c:order val="1"/>
          <c:tx>
            <c:strRef>
              <c:f>Pivot!$C$74:$C$75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Pivot!$C$76:$C$79</c:f>
              <c:numCache>
                <c:formatCode>#,##0</c:formatCode>
                <c:ptCount val="3"/>
                <c:pt idx="0">
                  <c:v>20</c:v>
                </c:pt>
                <c:pt idx="1">
                  <c:v>13</c:v>
                </c:pt>
                <c:pt idx="2">
                  <c:v>37</c:v>
                </c:pt>
              </c:numCache>
            </c:numRef>
          </c:val>
          <c:extLst>
            <c:ext xmlns:c16="http://schemas.microsoft.com/office/drawing/2014/chart" uri="{C3380CC4-5D6E-409C-BE32-E72D297353CC}">
              <c16:uniqueId val="{00000001-08AA-41C8-8896-9CB3464F5C44}"/>
            </c:ext>
          </c:extLst>
        </c:ser>
        <c:dLbls>
          <c:dLblPos val="ctr"/>
          <c:showLegendKey val="0"/>
          <c:showVal val="1"/>
          <c:showCatName val="0"/>
          <c:showSerName val="0"/>
          <c:showPercent val="0"/>
          <c:showBubbleSize val="0"/>
        </c:dLbls>
        <c:gapWidth val="32"/>
        <c:overlap val="100"/>
        <c:axId val="61425311"/>
        <c:axId val="61419071"/>
      </c:barChart>
      <c:catAx>
        <c:axId val="61425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071"/>
        <c:crosses val="autoZero"/>
        <c:auto val="1"/>
        <c:lblAlgn val="ctr"/>
        <c:lblOffset val="100"/>
        <c:noMultiLvlLbl val="0"/>
      </c:catAx>
      <c:valAx>
        <c:axId val="61419071"/>
        <c:scaling>
          <c:orientation val="minMax"/>
        </c:scaling>
        <c:delete val="1"/>
        <c:axPos val="l"/>
        <c:numFmt formatCode="#,##0" sourceLinked="1"/>
        <c:majorTickMark val="out"/>
        <c:minorTickMark val="none"/>
        <c:tickLblPos val="nextTo"/>
        <c:crossAx val="6142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lumMod val="65000"/>
                  </a:schemeClr>
                </a:solidFill>
                <a:latin typeface="Arial Black" panose="020B0A04020102020204" pitchFamily="34" charset="0"/>
              </a:rPr>
              <a:t>Satisfaction</a:t>
            </a:r>
            <a:r>
              <a:rPr lang="en-IN" sz="1600" b="1" baseline="0">
                <a:solidFill>
                  <a:schemeClr val="bg1">
                    <a:lumMod val="65000"/>
                  </a:schemeClr>
                </a:solidFill>
                <a:latin typeface="Arial Black" panose="020B0A04020102020204" pitchFamily="34" charset="0"/>
              </a:rPr>
              <a:t> Rating</a:t>
            </a:r>
          </a:p>
        </c:rich>
      </c:tx>
      <c:layout>
        <c:manualLayout>
          <c:xMode val="edge"/>
          <c:yMode val="edge"/>
          <c:x val="0.32838896898451075"/>
          <c:y val="3.4619188921859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Pivot!$J$74</c:f>
              <c:strCache>
                <c:ptCount val="1"/>
                <c:pt idx="0">
                  <c:v>Total</c:v>
                </c:pt>
              </c:strCache>
            </c:strRef>
          </c:tx>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invertIfNegative val="0"/>
          <c:cat>
            <c:strRef>
              <c:f>Pivot!$I$75:$I$80</c:f>
              <c:strCache>
                <c:ptCount val="5"/>
                <c:pt idx="0">
                  <c:v>1</c:v>
                </c:pt>
                <c:pt idx="1">
                  <c:v>2</c:v>
                </c:pt>
                <c:pt idx="2">
                  <c:v>3</c:v>
                </c:pt>
                <c:pt idx="3">
                  <c:v>4</c:v>
                </c:pt>
                <c:pt idx="4">
                  <c:v>5</c:v>
                </c:pt>
              </c:strCache>
            </c:strRef>
          </c:cat>
          <c:val>
            <c:numRef>
              <c:f>Pivot!$J$75:$J$80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8495-4F90-995B-0D4D4114F050}"/>
            </c:ext>
          </c:extLst>
        </c:ser>
        <c:dLbls>
          <c:showLegendKey val="0"/>
          <c:showVal val="0"/>
          <c:showCatName val="0"/>
          <c:showSerName val="0"/>
          <c:showPercent val="0"/>
          <c:showBubbleSize val="0"/>
        </c:dLbls>
        <c:gapWidth val="50"/>
        <c:overlap val="-27"/>
        <c:axId val="1593944352"/>
        <c:axId val="1593961152"/>
      </c:barChart>
      <c:catAx>
        <c:axId val="15939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61152"/>
        <c:crosses val="autoZero"/>
        <c:auto val="1"/>
        <c:lblAlgn val="ctr"/>
        <c:lblOffset val="100"/>
        <c:noMultiLvlLbl val="0"/>
      </c:catAx>
      <c:valAx>
        <c:axId val="159396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Dashboard.xlsx]Pivot!Monthly Trends</c:name>
    <c:fmtId val="19"/>
  </c:pivotSource>
  <c:chart>
    <c:title>
      <c:tx>
        <c:rich>
          <a:bodyPr rot="0" spcFirstLastPara="1" vertOverflow="ellipsis" vert="horz" wrap="square" anchor="ctr" anchorCtr="1"/>
          <a:lstStyle/>
          <a:p>
            <a:pPr>
              <a:defRPr sz="2400" b="0" i="0" u="none" strike="noStrike" kern="1200" spc="0" baseline="0">
                <a:solidFill>
                  <a:schemeClr val="tx1">
                    <a:lumMod val="75000"/>
                    <a:lumOff val="25000"/>
                  </a:schemeClr>
                </a:solidFill>
                <a:latin typeface="+mn-lt"/>
                <a:ea typeface="+mn-ea"/>
                <a:cs typeface="+mn-cs"/>
              </a:defRPr>
            </a:pPr>
            <a:r>
              <a:rPr lang="en-IN" sz="2400" b="1">
                <a:solidFill>
                  <a:schemeClr val="tx1">
                    <a:lumMod val="75000"/>
                    <a:lumOff val="25000"/>
                  </a:schemeClr>
                </a:solidFill>
                <a:latin typeface="Bodoni MT Black" panose="02070A03080606020203" pitchFamily="18" charset="0"/>
              </a:rPr>
              <a:t>Call</a:t>
            </a:r>
            <a:r>
              <a:rPr lang="en-IN" sz="2400" b="1" baseline="0">
                <a:solidFill>
                  <a:schemeClr val="tx1">
                    <a:lumMod val="75000"/>
                    <a:lumOff val="25000"/>
                  </a:schemeClr>
                </a:solidFill>
                <a:latin typeface="Bodoni MT Black" panose="02070A03080606020203" pitchFamily="18" charset="0"/>
              </a:rPr>
              <a:t> Trends</a:t>
            </a:r>
            <a:endParaRPr lang="en-IN" sz="2400" b="1">
              <a:solidFill>
                <a:schemeClr val="tx1">
                  <a:lumMod val="75000"/>
                  <a:lumOff val="25000"/>
                </a:schemeClr>
              </a:solidFill>
              <a:latin typeface="Bodoni MT Black" panose="02070A03080606020203" pitchFamily="18" charset="0"/>
            </a:endParaRPr>
          </a:p>
        </c:rich>
      </c:tx>
      <c:layout>
        <c:manualLayout>
          <c:xMode val="edge"/>
          <c:yMode val="edge"/>
          <c:x val="3.494954294506291E-2"/>
          <c:y val="4.211793020457280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75000"/>
                  <a:lumOff val="2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25000"/>
                  <a:lumOff val="75000"/>
                  <a:alpha val="51000"/>
                </a:schemeClr>
              </a:gs>
              <a:gs pos="100000">
                <a:schemeClr val="accent6">
                  <a:lumMod val="60000"/>
                </a:schemeClr>
              </a:gs>
            </a:gsLst>
            <a:path path="circle">
              <a:fillToRect l="50000" t="130000" r="50000" b="-30000"/>
            </a:path>
            <a:tileRect/>
          </a:gradFill>
          <a:ln w="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cmpd="sng">
            <a:solidFill>
              <a:schemeClr val="tx1"/>
            </a:solidFill>
            <a:round/>
          </a:ln>
          <a:effectLst/>
        </c:spPr>
        <c:marker>
          <c:symbol val="circle"/>
          <c:size val="4"/>
          <c:spPr>
            <a:solidFill>
              <a:schemeClr val="bg1"/>
            </a:solidFill>
            <a:ln w="63500" cmpd="dbl">
              <a:solidFill>
                <a:schemeClr val="tx1"/>
              </a:solidFill>
              <a:prstDash val="sysDot"/>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Pivot!$C$16</c:f>
              <c:strCache>
                <c:ptCount val="1"/>
                <c:pt idx="0">
                  <c:v>Call Count2</c:v>
                </c:pt>
              </c:strCache>
            </c:strRef>
          </c:tx>
          <c:spPr>
            <a:gradFill flip="none" rotWithShape="1">
              <a:gsLst>
                <a:gs pos="0">
                  <a:schemeClr val="accent6">
                    <a:lumMod val="25000"/>
                    <a:lumOff val="75000"/>
                    <a:alpha val="51000"/>
                  </a:schemeClr>
                </a:gs>
                <a:gs pos="100000">
                  <a:schemeClr val="accent6">
                    <a:lumMod val="60000"/>
                  </a:schemeClr>
                </a:gs>
              </a:gsLst>
              <a:path path="circle">
                <a:fillToRect l="50000" t="130000" r="50000" b="-30000"/>
              </a:path>
              <a:tileRect/>
            </a:gradFill>
            <a:ln w="0">
              <a:solidFill>
                <a:schemeClr val="accent6">
                  <a:lumMod val="75000"/>
                </a:schemeClr>
              </a:solid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D95D-419A-B202-CA50C6A4AAD7}"/>
            </c:ext>
          </c:extLst>
        </c:ser>
        <c:dLbls>
          <c:showLegendKey val="0"/>
          <c:showVal val="0"/>
          <c:showCatName val="0"/>
          <c:showSerName val="0"/>
          <c:showPercent val="0"/>
          <c:showBubbleSize val="0"/>
        </c:dLbls>
        <c:axId val="1629066095"/>
        <c:axId val="1629066575"/>
      </c:areaChart>
      <c:lineChart>
        <c:grouping val="standard"/>
        <c:varyColors val="0"/>
        <c:ser>
          <c:idx val="0"/>
          <c:order val="0"/>
          <c:tx>
            <c:strRef>
              <c:f>Pivot!$B$16</c:f>
              <c:strCache>
                <c:ptCount val="1"/>
                <c:pt idx="0">
                  <c:v>Call Count</c:v>
                </c:pt>
              </c:strCache>
            </c:strRef>
          </c:tx>
          <c:spPr>
            <a:ln w="25400" cap="rnd" cmpd="sng">
              <a:solidFill>
                <a:schemeClr val="tx1"/>
              </a:solidFill>
              <a:round/>
            </a:ln>
            <a:effectLst/>
          </c:spPr>
          <c:marker>
            <c:symbol val="circle"/>
            <c:size val="4"/>
            <c:spPr>
              <a:solidFill>
                <a:schemeClr val="bg1"/>
              </a:solidFill>
              <a:ln w="63500" cmpd="dbl">
                <a:solidFill>
                  <a:schemeClr val="tx1"/>
                </a:solidFill>
                <a:prstDash val="sysDot"/>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D95D-419A-B202-CA50C6A4AAD7}"/>
            </c:ext>
          </c:extLst>
        </c:ser>
        <c:dLbls>
          <c:showLegendKey val="0"/>
          <c:showVal val="0"/>
          <c:showCatName val="0"/>
          <c:showSerName val="0"/>
          <c:showPercent val="0"/>
          <c:showBubbleSize val="0"/>
        </c:dLbls>
        <c:marker val="1"/>
        <c:smooth val="0"/>
        <c:axId val="1629066095"/>
        <c:axId val="1629066575"/>
      </c:lineChart>
      <c:catAx>
        <c:axId val="162906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575"/>
        <c:crosses val="autoZero"/>
        <c:auto val="1"/>
        <c:lblAlgn val="ctr"/>
        <c:lblOffset val="100"/>
        <c:noMultiLvlLbl val="0"/>
      </c:catAx>
      <c:valAx>
        <c:axId val="1629066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Dashboard.xlsx]Pivot!Weekly Trends</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0000">
                <a:schemeClr val="accent6">
                  <a:lumMod val="41000"/>
                  <a:lumOff val="59000"/>
                  <a:alpha val="50000"/>
                </a:schemeClr>
              </a:gs>
              <a:gs pos="100000">
                <a:schemeClr val="accent6">
                  <a:lumMod val="60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Pivot!$B$35</c:f>
              <c:strCache>
                <c:ptCount val="1"/>
                <c:pt idx="0">
                  <c:v>Total</c:v>
                </c:pt>
              </c:strCache>
            </c:strRef>
          </c:tx>
          <c:spPr>
            <a:gradFill flip="none" rotWithShape="1">
              <a:gsLst>
                <a:gs pos="30000">
                  <a:schemeClr val="accent6">
                    <a:lumMod val="41000"/>
                    <a:lumOff val="59000"/>
                    <a:alpha val="50000"/>
                  </a:schemeClr>
                </a:gs>
                <a:gs pos="100000">
                  <a:schemeClr val="accent6">
                    <a:lumMod val="60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Pivot!$A$36:$A$43</c:f>
              <c:strCache>
                <c:ptCount val="7"/>
                <c:pt idx="0">
                  <c:v>Sunday</c:v>
                </c:pt>
                <c:pt idx="1">
                  <c:v>Monday</c:v>
                </c:pt>
                <c:pt idx="2">
                  <c:v>Tuesday</c:v>
                </c:pt>
                <c:pt idx="3">
                  <c:v>Wednesday</c:v>
                </c:pt>
                <c:pt idx="4">
                  <c:v>Thursday</c:v>
                </c:pt>
                <c:pt idx="5">
                  <c:v>Friday</c:v>
                </c:pt>
                <c:pt idx="6">
                  <c:v>Saturday</c:v>
                </c:pt>
              </c:strCache>
            </c:strRef>
          </c:cat>
          <c:val>
            <c:numRef>
              <c:f>Pivot!$B$36:$B$43</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FE38-4AA2-A3D1-B24799DBD182}"/>
            </c:ext>
          </c:extLst>
        </c:ser>
        <c:dLbls>
          <c:dLblPos val="outEnd"/>
          <c:showLegendKey val="0"/>
          <c:showVal val="1"/>
          <c:showCatName val="0"/>
          <c:showSerName val="0"/>
          <c:showPercent val="0"/>
          <c:showBubbleSize val="0"/>
        </c:dLbls>
        <c:gapWidth val="47"/>
        <c:axId val="846779199"/>
        <c:axId val="846779679"/>
      </c:barChart>
      <c:catAx>
        <c:axId val="8467791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679"/>
        <c:crosses val="autoZero"/>
        <c:auto val="1"/>
        <c:lblAlgn val="ctr"/>
        <c:lblOffset val="100"/>
        <c:noMultiLvlLbl val="0"/>
      </c:catAx>
      <c:valAx>
        <c:axId val="846779679"/>
        <c:scaling>
          <c:orientation val="minMax"/>
        </c:scaling>
        <c:delete val="1"/>
        <c:axPos val="b"/>
        <c:numFmt formatCode="#,##0" sourceLinked="1"/>
        <c:majorTickMark val="out"/>
        <c:minorTickMark val="none"/>
        <c:tickLblPos val="nextTo"/>
        <c:crossAx val="84677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latin typeface="Arial Black" panose="020B0A04020102020204" pitchFamily="34" charset="0"/>
              </a:rPr>
              <a:t>Calls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Pivot!$B$66:$B$70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A85-4E2C-B7A3-FD37C5082C1C}"/>
            </c:ext>
          </c:extLst>
        </c:ser>
        <c:ser>
          <c:idx val="1"/>
          <c:order val="1"/>
          <c:tx>
            <c:strRef>
              <c:f>Pivot!$D$65</c:f>
              <c:strCache>
                <c:ptCount val="1"/>
                <c:pt idx="0">
                  <c:v>Selected calls </c:v>
                </c:pt>
              </c:strCache>
            </c:strRef>
          </c:tx>
          <c:spPr>
            <a:gradFill flip="none" rotWithShape="1">
              <a:gsLst>
                <a:gs pos="0">
                  <a:schemeClr val="accent6">
                    <a:lumMod val="75000"/>
                  </a:schemeClr>
                </a:gs>
                <a:gs pos="100000">
                  <a:schemeClr val="accent6">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Pivot!$D$66:$D$70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4A85-4E2C-B7A3-FD37C5082C1C}"/>
            </c:ext>
          </c:extLst>
        </c:ser>
        <c:dLbls>
          <c:dLblPos val="outEnd"/>
          <c:showLegendKey val="0"/>
          <c:showVal val="1"/>
          <c:showCatName val="0"/>
          <c:showSerName val="0"/>
          <c:showPercent val="0"/>
          <c:showBubbleSize val="0"/>
        </c:dLbls>
        <c:gapWidth val="66"/>
        <c:overlap val="100"/>
        <c:axId val="2022244639"/>
        <c:axId val="1821937183"/>
      </c:barChart>
      <c:catAx>
        <c:axId val="20222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37183"/>
        <c:crosses val="autoZero"/>
        <c:auto val="1"/>
        <c:lblAlgn val="ctr"/>
        <c:lblOffset val="100"/>
        <c:noMultiLvlLbl val="0"/>
      </c:catAx>
      <c:valAx>
        <c:axId val="1821937183"/>
        <c:scaling>
          <c:orientation val="minMax"/>
          <c:min val="0"/>
        </c:scaling>
        <c:delete val="1"/>
        <c:axPos val="b"/>
        <c:numFmt formatCode="General" sourceLinked="1"/>
        <c:majorTickMark val="none"/>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Amount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Pivot!$C$66:$C$70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1E8-4CF1-BBB1-2EE2834199A9}"/>
            </c:ext>
          </c:extLst>
        </c:ser>
        <c:ser>
          <c:idx val="1"/>
          <c:order val="1"/>
          <c:tx>
            <c:strRef>
              <c:f>Pivot!$E$65:$F$65</c:f>
              <c:strCache>
                <c:ptCount val="1"/>
                <c:pt idx="0">
                  <c:v>selceted Amount</c:v>
                </c:pt>
              </c:strCache>
            </c:strRef>
          </c:tx>
          <c:spPr>
            <a:gradFill flip="none" rotWithShape="1">
              <a:gsLst>
                <a:gs pos="0">
                  <a:schemeClr val="accent4">
                    <a:lumMod val="50000"/>
                  </a:schemeClr>
                </a:gs>
                <a:gs pos="100000">
                  <a:schemeClr val="accent4">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Pivot!$E$66:$E$70</c:f>
              <c:numCache>
                <c:formatCode>General</c:formatCode>
                <c:ptCount val="5"/>
                <c:pt idx="0">
                  <c:v>#N/A</c:v>
                </c:pt>
                <c:pt idx="1">
                  <c:v>#N/A</c:v>
                </c:pt>
                <c:pt idx="2">
                  <c:v>#N/A</c:v>
                </c:pt>
                <c:pt idx="3" formatCode="_ [$₹-4009]\ * #,##0_ ;_ [$₹-4009]\ * \-#,##0_ ;_ [$₹-4009]\ * &quot;-&quot;??_ ;_ @_ ">
                  <c:v>16651</c:v>
                </c:pt>
                <c:pt idx="4">
                  <c:v>#N/A</c:v>
                </c:pt>
              </c:numCache>
            </c:numRef>
          </c:val>
          <c:extLst>
            <c:ext xmlns:c16="http://schemas.microsoft.com/office/drawing/2014/chart" uri="{C3380CC4-5D6E-409C-BE32-E72D297353CC}">
              <c16:uniqueId val="{00000001-11E8-4CF1-BBB1-2EE2834199A9}"/>
            </c:ext>
          </c:extLst>
        </c:ser>
        <c:dLbls>
          <c:dLblPos val="outEnd"/>
          <c:showLegendKey val="0"/>
          <c:showVal val="1"/>
          <c:showCatName val="0"/>
          <c:showSerName val="0"/>
          <c:showPercent val="0"/>
          <c:showBubbleSize val="0"/>
        </c:dLbls>
        <c:gapWidth val="72"/>
        <c:overlap val="100"/>
        <c:axId val="2022244639"/>
        <c:axId val="1821937183"/>
      </c:barChart>
      <c:catAx>
        <c:axId val="2022244639"/>
        <c:scaling>
          <c:orientation val="minMax"/>
        </c:scaling>
        <c:delete val="1"/>
        <c:axPos val="l"/>
        <c:numFmt formatCode="General" sourceLinked="1"/>
        <c:majorTickMark val="out"/>
        <c:minorTickMark val="none"/>
        <c:tickLblPos val="nextTo"/>
        <c:crossAx val="1821937183"/>
        <c:crosses val="autoZero"/>
        <c:auto val="1"/>
        <c:lblAlgn val="ctr"/>
        <c:lblOffset val="100"/>
        <c:noMultiLvlLbl val="0"/>
      </c:catAx>
      <c:valAx>
        <c:axId val="1821937183"/>
        <c:scaling>
          <c:orientation val="minMax"/>
        </c:scaling>
        <c:delete val="1"/>
        <c:axPos val="b"/>
        <c:numFmt formatCode="&quot;₹&quot;\ #,###.0,\k" sourceLinked="1"/>
        <c:majorTickMark val="out"/>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Dashboard.xlsx]Pivot!M vs F 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4">
                    <a:lumMod val="60000"/>
                    <a:lumOff val="40000"/>
                  </a:schemeClr>
                </a:solidFill>
              </a:rPr>
              <a:t>M</a:t>
            </a:r>
            <a:r>
              <a:rPr lang="en-IN" baseline="0"/>
              <a:t> </a:t>
            </a:r>
            <a:r>
              <a:rPr lang="en-IN" sz="1200" i="1" baseline="0"/>
              <a:t>vs</a:t>
            </a:r>
            <a:r>
              <a:rPr lang="en-IN" baseline="0"/>
              <a:t> </a:t>
            </a:r>
            <a:r>
              <a:rPr lang="en-IN" sz="1800" b="1" baseline="0">
                <a:solidFill>
                  <a:schemeClr val="accent6">
                    <a:lumMod val="75000"/>
                  </a:schemeClr>
                </a:solidFill>
              </a:rPr>
              <a:t>F</a:t>
            </a:r>
            <a:r>
              <a:rPr lang="en-IN" baseline="0"/>
              <a:t> </a:t>
            </a:r>
            <a:r>
              <a:rPr lang="en-IN" sz="1400" baseline="0"/>
              <a:t>Callers</a:t>
            </a:r>
            <a:endParaRPr lang="en-IN"/>
          </a:p>
        </c:rich>
      </c:tx>
      <c:layout>
        <c:manualLayout>
          <c:xMode val="edge"/>
          <c:yMode val="edge"/>
          <c:x val="0.21470588235294116"/>
          <c:y val="4.2917195834391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6200000" scaled="1"/>
            <a:tileRect/>
          </a:gradFill>
          <a:ln>
            <a:noFill/>
          </a:ln>
          <a:effectLst/>
        </c:spPr>
        <c:marker>
          <c:symbol val="none"/>
        </c:marker>
        <c:dLbl>
          <c:idx val="0"/>
          <c:spPr>
            <a:gradFill>
              <a:gsLst>
                <a:gs pos="0">
                  <a:schemeClr val="accent4">
                    <a:lumMod val="50000"/>
                    <a:alpha val="50000"/>
                  </a:schemeClr>
                </a:gs>
                <a:gs pos="100000">
                  <a:schemeClr val="accent4">
                    <a:lumMod val="40000"/>
                    <a:lumOff val="60000"/>
                  </a:schemeClr>
                </a:gs>
              </a:gsLst>
              <a:lin ang="108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6200000" scaled="1"/>
            <a:tileRect/>
          </a:gradFill>
          <a:ln>
            <a:noFill/>
          </a:ln>
          <a:effectLst/>
        </c:spPr>
        <c:marker>
          <c:symbol val="none"/>
        </c:marker>
        <c:dLbl>
          <c:idx val="0"/>
          <c:spPr>
            <a:noFill/>
            <a:ln>
              <a:solidFill>
                <a:schemeClr val="accent1">
                  <a:alpha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Pivot!$B$74:$B$75</c:f>
              <c:strCache>
                <c:ptCount val="1"/>
                <c:pt idx="0">
                  <c:v>Female</c:v>
                </c:pt>
              </c:strCache>
            </c:strRef>
          </c:tx>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6200000" scaled="1"/>
              <a:tileRect/>
            </a:gradFill>
            <a:ln>
              <a:noFill/>
            </a:ln>
            <a:effectLst/>
          </c:spPr>
          <c:invertIfNegative val="0"/>
          <c:dLbls>
            <c:spPr>
              <a:gradFill>
                <a:gsLst>
                  <a:gs pos="0">
                    <a:schemeClr val="accent4">
                      <a:lumMod val="50000"/>
                      <a:alpha val="50000"/>
                    </a:schemeClr>
                  </a:gs>
                  <a:gs pos="100000">
                    <a:schemeClr val="accent4">
                      <a:lumMod val="40000"/>
                      <a:lumOff val="60000"/>
                    </a:schemeClr>
                  </a:gs>
                </a:gsLst>
                <a:lin ang="108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Pivot!$B$76:$B$79</c:f>
              <c:numCache>
                <c:formatCode>#,##0</c:formatCode>
                <c:ptCount val="3"/>
                <c:pt idx="0">
                  <c:v>24</c:v>
                </c:pt>
                <c:pt idx="1">
                  <c:v>68</c:v>
                </c:pt>
                <c:pt idx="2">
                  <c:v>24</c:v>
                </c:pt>
              </c:numCache>
            </c:numRef>
          </c:val>
          <c:extLst>
            <c:ext xmlns:c16="http://schemas.microsoft.com/office/drawing/2014/chart" uri="{C3380CC4-5D6E-409C-BE32-E72D297353CC}">
              <c16:uniqueId val="{00000000-7DA9-4F87-9706-825F31B5CC51}"/>
            </c:ext>
          </c:extLst>
        </c:ser>
        <c:ser>
          <c:idx val="1"/>
          <c:order val="1"/>
          <c:tx>
            <c:strRef>
              <c:f>Pivot!$C$74:$C$75</c:f>
              <c:strCache>
                <c:ptCount val="1"/>
                <c:pt idx="0">
                  <c:v>Male</c:v>
                </c:pt>
              </c:strCache>
            </c:strRef>
          </c:tx>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6200000" scaled="1"/>
              <a:tileRect/>
            </a:gradFill>
            <a:ln>
              <a:noFill/>
            </a:ln>
            <a:effectLst/>
          </c:spPr>
          <c:invertIfNegative val="0"/>
          <c:dLbls>
            <c:spPr>
              <a:noFill/>
              <a:ln>
                <a:solidFill>
                  <a:schemeClr val="accent1">
                    <a:alpha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Pivot!$C$76:$C$79</c:f>
              <c:numCache>
                <c:formatCode>#,##0</c:formatCode>
                <c:ptCount val="3"/>
                <c:pt idx="0">
                  <c:v>20</c:v>
                </c:pt>
                <c:pt idx="1">
                  <c:v>13</c:v>
                </c:pt>
                <c:pt idx="2">
                  <c:v>37</c:v>
                </c:pt>
              </c:numCache>
            </c:numRef>
          </c:val>
          <c:extLst>
            <c:ext xmlns:c16="http://schemas.microsoft.com/office/drawing/2014/chart" uri="{C3380CC4-5D6E-409C-BE32-E72D297353CC}">
              <c16:uniqueId val="{00000001-7DA9-4F87-9706-825F31B5CC51}"/>
            </c:ext>
          </c:extLst>
        </c:ser>
        <c:dLbls>
          <c:dLblPos val="ctr"/>
          <c:showLegendKey val="0"/>
          <c:showVal val="1"/>
          <c:showCatName val="0"/>
          <c:showSerName val="0"/>
          <c:showPercent val="0"/>
          <c:showBubbleSize val="0"/>
        </c:dLbls>
        <c:gapWidth val="32"/>
        <c:overlap val="100"/>
        <c:axId val="61425311"/>
        <c:axId val="61419071"/>
      </c:barChart>
      <c:catAx>
        <c:axId val="61425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071"/>
        <c:crosses val="autoZero"/>
        <c:auto val="1"/>
        <c:lblAlgn val="ctr"/>
        <c:lblOffset val="100"/>
        <c:noMultiLvlLbl val="0"/>
      </c:catAx>
      <c:valAx>
        <c:axId val="61419071"/>
        <c:scaling>
          <c:orientation val="minMax"/>
        </c:scaling>
        <c:delete val="1"/>
        <c:axPos val="l"/>
        <c:numFmt formatCode="#,##0" sourceLinked="1"/>
        <c:majorTickMark val="out"/>
        <c:minorTickMark val="none"/>
        <c:tickLblPos val="nextTo"/>
        <c:crossAx val="6142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Dashboard.xlsx]Pivot!Rep Satisfaction</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lumMod val="65000"/>
                  </a:schemeClr>
                </a:solidFill>
                <a:latin typeface="Arial Black" panose="020B0A04020102020204" pitchFamily="34" charset="0"/>
              </a:rPr>
              <a:t>Satisfaction</a:t>
            </a:r>
            <a:r>
              <a:rPr lang="en-IN" sz="1600" b="1" baseline="0">
                <a:solidFill>
                  <a:schemeClr val="bg1">
                    <a:lumMod val="65000"/>
                  </a:schemeClr>
                </a:solidFill>
                <a:latin typeface="Arial Black" panose="020B0A04020102020204" pitchFamily="34" charset="0"/>
              </a:rPr>
              <a:t> Rating</a:t>
            </a:r>
          </a:p>
        </c:rich>
      </c:tx>
      <c:layout>
        <c:manualLayout>
          <c:xMode val="edge"/>
          <c:yMode val="edge"/>
          <c:x val="0.23761200601558793"/>
          <c:y val="4.0048047739960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Pivot!$J$74</c:f>
              <c:strCache>
                <c:ptCount val="1"/>
                <c:pt idx="0">
                  <c:v>Total</c:v>
                </c:pt>
              </c:strCache>
            </c:strRef>
          </c:tx>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invertIfNegative val="0"/>
          <c:cat>
            <c:strRef>
              <c:f>Pivot!$I$75:$I$80</c:f>
              <c:strCache>
                <c:ptCount val="5"/>
                <c:pt idx="0">
                  <c:v>1</c:v>
                </c:pt>
                <c:pt idx="1">
                  <c:v>2</c:v>
                </c:pt>
                <c:pt idx="2">
                  <c:v>3</c:v>
                </c:pt>
                <c:pt idx="3">
                  <c:v>4</c:v>
                </c:pt>
                <c:pt idx="4">
                  <c:v>5</c:v>
                </c:pt>
              </c:strCache>
            </c:strRef>
          </c:cat>
          <c:val>
            <c:numRef>
              <c:f>Pivot!$J$75:$J$80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5FB7-4726-9FCC-ED3AD17E1A6F}"/>
            </c:ext>
          </c:extLst>
        </c:ser>
        <c:dLbls>
          <c:showLegendKey val="0"/>
          <c:showVal val="0"/>
          <c:showCatName val="0"/>
          <c:showSerName val="0"/>
          <c:showPercent val="0"/>
          <c:showBubbleSize val="0"/>
        </c:dLbls>
        <c:gapWidth val="50"/>
        <c:overlap val="-27"/>
        <c:axId val="1593944352"/>
        <c:axId val="1593961152"/>
      </c:barChart>
      <c:catAx>
        <c:axId val="15939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61152"/>
        <c:crosses val="autoZero"/>
        <c:auto val="1"/>
        <c:lblAlgn val="ctr"/>
        <c:lblOffset val="100"/>
        <c:noMultiLvlLbl val="0"/>
      </c:catAx>
      <c:valAx>
        <c:axId val="159396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15</xdr:col>
      <xdr:colOff>137160</xdr:colOff>
      <xdr:row>57</xdr:row>
      <xdr:rowOff>22860</xdr:rowOff>
    </xdr:from>
    <xdr:to>
      <xdr:col>16</xdr:col>
      <xdr:colOff>1005840</xdr:colOff>
      <xdr:row>67</xdr:row>
      <xdr:rowOff>264795</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836AFB09-DC60-DEAF-F83A-5D283F0D31C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968740" y="10447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148590</xdr:colOff>
      <xdr:row>15</xdr:row>
      <xdr:rowOff>11430</xdr:rowOff>
    </xdr:from>
    <xdr:to>
      <xdr:col>9</xdr:col>
      <xdr:colOff>365760</xdr:colOff>
      <xdr:row>28</xdr:row>
      <xdr:rowOff>175260</xdr:rowOff>
    </xdr:to>
    <xdr:graphicFrame macro="">
      <xdr:nvGraphicFramePr>
        <xdr:cNvPr id="4" name="Chart 3">
          <a:extLst>
            <a:ext uri="{FF2B5EF4-FFF2-40B4-BE49-F238E27FC236}">
              <a16:creationId xmlns:a16="http://schemas.microsoft.com/office/drawing/2014/main" id="{684C69CD-3060-4154-70BE-2815B30D1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681990</xdr:colOff>
      <xdr:row>30</xdr:row>
      <xdr:rowOff>11430</xdr:rowOff>
    </xdr:from>
    <xdr:to>
      <xdr:col>9</xdr:col>
      <xdr:colOff>312420</xdr:colOff>
      <xdr:row>42</xdr:row>
      <xdr:rowOff>99060</xdr:rowOff>
    </xdr:to>
    <xdr:graphicFrame macro="">
      <xdr:nvGraphicFramePr>
        <xdr:cNvPr id="5" name="Chart 4">
          <a:extLst>
            <a:ext uri="{FF2B5EF4-FFF2-40B4-BE49-F238E27FC236}">
              <a16:creationId xmlns:a16="http://schemas.microsoft.com/office/drawing/2014/main" id="{046C143F-AA3C-B574-5554-EFC29D88C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224790</xdr:colOff>
      <xdr:row>47</xdr:row>
      <xdr:rowOff>68580</xdr:rowOff>
    </xdr:from>
    <xdr:to>
      <xdr:col>7</xdr:col>
      <xdr:colOff>708660</xdr:colOff>
      <xdr:row>60</xdr:row>
      <xdr:rowOff>57150</xdr:rowOff>
    </xdr:to>
    <xdr:graphicFrame macro="">
      <xdr:nvGraphicFramePr>
        <xdr:cNvPr id="8" name="Chart 7">
          <a:extLst>
            <a:ext uri="{FF2B5EF4-FFF2-40B4-BE49-F238E27FC236}">
              <a16:creationId xmlns:a16="http://schemas.microsoft.com/office/drawing/2014/main" id="{9C07CE99-3867-7A3C-7279-8D7C0489D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xdr:colOff>
      <xdr:row>47</xdr:row>
      <xdr:rowOff>53340</xdr:rowOff>
    </xdr:from>
    <xdr:to>
      <xdr:col>14</xdr:col>
      <xdr:colOff>41910</xdr:colOff>
      <xdr:row>60</xdr:row>
      <xdr:rowOff>60960</xdr:rowOff>
    </xdr:to>
    <xdr:graphicFrame macro="">
      <xdr:nvGraphicFramePr>
        <xdr:cNvPr id="10" name="Chart 9">
          <a:extLst>
            <a:ext uri="{FF2B5EF4-FFF2-40B4-BE49-F238E27FC236}">
              <a16:creationId xmlns:a16="http://schemas.microsoft.com/office/drawing/2014/main" id="{DF59FDD2-31D6-41DB-BB60-E50E27716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224790</xdr:colOff>
      <xdr:row>71</xdr:row>
      <xdr:rowOff>179070</xdr:rowOff>
    </xdr:from>
    <xdr:to>
      <xdr:col>7</xdr:col>
      <xdr:colOff>396240</xdr:colOff>
      <xdr:row>85</xdr:row>
      <xdr:rowOff>76200</xdr:rowOff>
    </xdr:to>
    <xdr:graphicFrame macro="">
      <xdr:nvGraphicFramePr>
        <xdr:cNvPr id="3" name="Chart 2">
          <a:extLst>
            <a:ext uri="{FF2B5EF4-FFF2-40B4-BE49-F238E27FC236}">
              <a16:creationId xmlns:a16="http://schemas.microsoft.com/office/drawing/2014/main" id="{099CAFAC-F04B-89FF-9591-BF5ACD2F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152400</xdr:colOff>
      <xdr:row>69</xdr:row>
      <xdr:rowOff>137160</xdr:rowOff>
    </xdr:from>
    <xdr:to>
      <xdr:col>17</xdr:col>
      <xdr:colOff>922020</xdr:colOff>
      <xdr:row>83</xdr:row>
      <xdr:rowOff>144780</xdr:rowOff>
    </xdr:to>
    <xdr:graphicFrame macro="">
      <xdr:nvGraphicFramePr>
        <xdr:cNvPr id="6" name="Chart 5">
          <a:extLst>
            <a:ext uri="{FF2B5EF4-FFF2-40B4-BE49-F238E27FC236}">
              <a16:creationId xmlns:a16="http://schemas.microsoft.com/office/drawing/2014/main" id="{D0946FC8-24C2-26D1-29E8-C1CE59B78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167640</xdr:rowOff>
    </xdr:from>
    <xdr:to>
      <xdr:col>3</xdr:col>
      <xdr:colOff>213360</xdr:colOff>
      <xdr:row>6</xdr:row>
      <xdr:rowOff>167640</xdr:rowOff>
    </xdr:to>
    <xdr:sp macro="" textlink="Pivot!A4">
      <xdr:nvSpPr>
        <xdr:cNvPr id="2" name="Rectangle 1">
          <a:extLst>
            <a:ext uri="{FF2B5EF4-FFF2-40B4-BE49-F238E27FC236}">
              <a16:creationId xmlns:a16="http://schemas.microsoft.com/office/drawing/2014/main" id="{1678FCC5-479D-6C6C-E34D-1E793446E8EB}"/>
            </a:ext>
          </a:extLst>
        </xdr:cNvPr>
        <xdr:cNvSpPr/>
      </xdr:nvSpPr>
      <xdr:spPr>
        <a:xfrm>
          <a:off x="121920" y="167640"/>
          <a:ext cx="1211580" cy="109728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47AD8D-59B1-4A7A-8B17-B4D14F4EF8E4}" type="TxLink">
            <a:rPr lang="en-US" sz="20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1,000</a:t>
          </a:fld>
          <a:endParaRPr lang="en-US" sz="20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editAs="oneCell">
    <xdr:from>
      <xdr:col>0</xdr:col>
      <xdr:colOff>160019</xdr:colOff>
      <xdr:row>1</xdr:row>
      <xdr:rowOff>22862</xdr:rowOff>
    </xdr:from>
    <xdr:to>
      <xdr:col>1</xdr:col>
      <xdr:colOff>166082</xdr:colOff>
      <xdr:row>2</xdr:row>
      <xdr:rowOff>83822</xdr:rowOff>
    </xdr:to>
    <xdr:pic>
      <xdr:nvPicPr>
        <xdr:cNvPr id="3" name="Graphic 2" descr="Receiver with solid fill">
          <a:extLst>
            <a:ext uri="{FF2B5EF4-FFF2-40B4-BE49-F238E27FC236}">
              <a16:creationId xmlns:a16="http://schemas.microsoft.com/office/drawing/2014/main" id="{929620E1-40F9-4874-B7BB-75BB9C176A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863421">
          <a:off x="160019" y="205742"/>
          <a:ext cx="249903" cy="243840"/>
        </a:xfrm>
        <a:prstGeom prst="rect">
          <a:avLst/>
        </a:prstGeom>
      </xdr:spPr>
    </xdr:pic>
    <xdr:clientData/>
  </xdr:twoCellAnchor>
  <xdr:twoCellAnchor>
    <xdr:from>
      <xdr:col>1</xdr:col>
      <xdr:colOff>7620</xdr:colOff>
      <xdr:row>1</xdr:row>
      <xdr:rowOff>38100</xdr:rowOff>
    </xdr:from>
    <xdr:to>
      <xdr:col>3</xdr:col>
      <xdr:colOff>121920</xdr:colOff>
      <xdr:row>2</xdr:row>
      <xdr:rowOff>106680</xdr:rowOff>
    </xdr:to>
    <xdr:sp macro="" textlink="">
      <xdr:nvSpPr>
        <xdr:cNvPr id="4" name="Rectangle 3">
          <a:extLst>
            <a:ext uri="{FF2B5EF4-FFF2-40B4-BE49-F238E27FC236}">
              <a16:creationId xmlns:a16="http://schemas.microsoft.com/office/drawing/2014/main" id="{49DA64A4-7D24-6337-8F6F-0935D3330474}"/>
            </a:ext>
          </a:extLst>
        </xdr:cNvPr>
        <xdr:cNvSpPr/>
      </xdr:nvSpPr>
      <xdr:spPr>
        <a:xfrm>
          <a:off x="251460" y="220980"/>
          <a:ext cx="990600" cy="251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n>
                <a:noFill/>
              </a:ln>
              <a:solidFill>
                <a:schemeClr val="bg1"/>
              </a:solidFill>
              <a:latin typeface="Arial Narrow" panose="020B0606020202030204" pitchFamily="34" charset="0"/>
            </a:rPr>
            <a:t>Calls</a:t>
          </a:r>
          <a:endParaRPr lang="en-IN" sz="1400" b="1">
            <a:ln>
              <a:noFill/>
            </a:ln>
            <a:solidFill>
              <a:schemeClr val="bg1"/>
            </a:solidFill>
            <a:latin typeface="Arial Narrow" panose="020B0606020202030204" pitchFamily="34" charset="0"/>
          </a:endParaRPr>
        </a:p>
      </xdr:txBody>
    </xdr:sp>
    <xdr:clientData/>
  </xdr:twoCellAnchor>
  <xdr:twoCellAnchor>
    <xdr:from>
      <xdr:col>1</xdr:col>
      <xdr:colOff>30480</xdr:colOff>
      <xdr:row>5</xdr:row>
      <xdr:rowOff>30480</xdr:rowOff>
    </xdr:from>
    <xdr:to>
      <xdr:col>3</xdr:col>
      <xdr:colOff>114300</xdr:colOff>
      <xdr:row>6</xdr:row>
      <xdr:rowOff>114300</xdr:rowOff>
    </xdr:to>
    <xdr:sp macro="" textlink="Pivot!A10">
      <xdr:nvSpPr>
        <xdr:cNvPr id="5" name="Rectangle: Rounded Corners 4">
          <a:extLst>
            <a:ext uri="{FF2B5EF4-FFF2-40B4-BE49-F238E27FC236}">
              <a16:creationId xmlns:a16="http://schemas.microsoft.com/office/drawing/2014/main" id="{B97629F9-F483-9A87-769D-9715D9AFD22F}"/>
            </a:ext>
          </a:extLst>
        </xdr:cNvPr>
        <xdr:cNvSpPr/>
      </xdr:nvSpPr>
      <xdr:spPr>
        <a:xfrm>
          <a:off x="274320" y="944880"/>
          <a:ext cx="96012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61DD54-B613-4F3F-B28C-328CF3873F7A}" type="TxLink">
            <a:rPr lang="en-US" sz="1200" b="0" i="0" u="none" strike="noStrike">
              <a:solidFill>
                <a:schemeClr val="bg1"/>
              </a:solidFill>
              <a:latin typeface="Britannic Bold" panose="020B0903060703020204" pitchFamily="34" charset="0"/>
            </a:rPr>
            <a:pPr algn="ctr"/>
            <a:t>186</a:t>
          </a:fld>
          <a:endParaRPr lang="en-IN" sz="1200" b="0">
            <a:solidFill>
              <a:schemeClr val="bg1"/>
            </a:solidFill>
            <a:latin typeface="Britannic Bold" panose="020B0903060703020204" pitchFamily="34" charset="0"/>
          </a:endParaRPr>
        </a:p>
      </xdr:txBody>
    </xdr:sp>
    <xdr:clientData/>
  </xdr:twoCellAnchor>
  <xdr:twoCellAnchor>
    <xdr:from>
      <xdr:col>0</xdr:col>
      <xdr:colOff>106680</xdr:colOff>
      <xdr:row>7</xdr:row>
      <xdr:rowOff>114300</xdr:rowOff>
    </xdr:from>
    <xdr:to>
      <xdr:col>3</xdr:col>
      <xdr:colOff>236220</xdr:colOff>
      <xdr:row>13</xdr:row>
      <xdr:rowOff>175260</xdr:rowOff>
    </xdr:to>
    <xdr:sp macro="" textlink="Pivot!B4">
      <xdr:nvSpPr>
        <xdr:cNvPr id="10" name="Rectangle 9">
          <a:extLst>
            <a:ext uri="{FF2B5EF4-FFF2-40B4-BE49-F238E27FC236}">
              <a16:creationId xmlns:a16="http://schemas.microsoft.com/office/drawing/2014/main" id="{D2C366A6-EC6D-4BBC-8A7B-D94F398F70F2}"/>
            </a:ext>
          </a:extLst>
        </xdr:cNvPr>
        <xdr:cNvSpPr/>
      </xdr:nvSpPr>
      <xdr:spPr>
        <a:xfrm>
          <a:off x="106680" y="1394460"/>
          <a:ext cx="1249680" cy="115824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218387-FEF3-480E-B843-2A83AF57BF2A}" type="TxLink">
            <a:rPr lang="en-US" sz="14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 96,623.00</a:t>
          </a:fld>
          <a:endParaRPr lang="en-US" sz="48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152400</xdr:colOff>
      <xdr:row>7</xdr:row>
      <xdr:rowOff>83820</xdr:rowOff>
    </xdr:from>
    <xdr:to>
      <xdr:col>3</xdr:col>
      <xdr:colOff>335280</xdr:colOff>
      <xdr:row>9</xdr:row>
      <xdr:rowOff>99060</xdr:rowOff>
    </xdr:to>
    <xdr:sp macro="" textlink="Pivot!B3">
      <xdr:nvSpPr>
        <xdr:cNvPr id="12" name="Rectangle 11">
          <a:extLst>
            <a:ext uri="{FF2B5EF4-FFF2-40B4-BE49-F238E27FC236}">
              <a16:creationId xmlns:a16="http://schemas.microsoft.com/office/drawing/2014/main" id="{FD4D536A-7304-4BF4-8099-9CD18C985DB5}"/>
            </a:ext>
          </a:extLst>
        </xdr:cNvPr>
        <xdr:cNvSpPr/>
      </xdr:nvSpPr>
      <xdr:spPr>
        <a:xfrm>
          <a:off x="152400" y="1363980"/>
          <a:ext cx="130302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AC92CB-2E89-40E7-998B-AF9C47D2AAE4}" type="TxLink">
            <a:rPr lang="en-US" sz="1200" b="1" i="0" u="none" strike="noStrike">
              <a:ln>
                <a:noFill/>
              </a:ln>
              <a:solidFill>
                <a:schemeClr val="bg1"/>
              </a:solidFill>
              <a:latin typeface="Candara"/>
            </a:rPr>
            <a:pPr algn="ctr"/>
            <a:t>Total Amount</a:t>
          </a:fld>
          <a:endParaRPr lang="en-IN" sz="2000" b="1">
            <a:ln>
              <a:noFill/>
            </a:ln>
            <a:solidFill>
              <a:schemeClr val="bg1"/>
            </a:solidFill>
            <a:latin typeface="Arial Narrow" panose="020B0606020202030204" pitchFamily="34" charset="0"/>
          </a:endParaRPr>
        </a:p>
      </xdr:txBody>
    </xdr:sp>
    <xdr:clientData/>
  </xdr:twoCellAnchor>
  <xdr:twoCellAnchor>
    <xdr:from>
      <xdr:col>0</xdr:col>
      <xdr:colOff>198120</xdr:colOff>
      <xdr:row>12</xdr:row>
      <xdr:rowOff>7620</xdr:rowOff>
    </xdr:from>
    <xdr:to>
      <xdr:col>3</xdr:col>
      <xdr:colOff>175260</xdr:colOff>
      <xdr:row>13</xdr:row>
      <xdr:rowOff>91440</xdr:rowOff>
    </xdr:to>
    <xdr:sp macro="" textlink="Pivot!B10">
      <xdr:nvSpPr>
        <xdr:cNvPr id="13" name="Rectangle: Rounded Corners 12">
          <a:extLst>
            <a:ext uri="{FF2B5EF4-FFF2-40B4-BE49-F238E27FC236}">
              <a16:creationId xmlns:a16="http://schemas.microsoft.com/office/drawing/2014/main" id="{7C41C2AB-13EE-425F-BB3E-6964C8083FA4}"/>
            </a:ext>
          </a:extLst>
        </xdr:cNvPr>
        <xdr:cNvSpPr/>
      </xdr:nvSpPr>
      <xdr:spPr>
        <a:xfrm>
          <a:off x="198120" y="2202180"/>
          <a:ext cx="109728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BF0D924-2776-4F96-A9D4-15D4BAF581F4}" type="TxLink">
            <a:rPr lang="en-US" sz="1100" b="1" i="0" u="none" strike="noStrike">
              <a:solidFill>
                <a:schemeClr val="bg1"/>
              </a:solidFill>
              <a:latin typeface="Book Antiqua" panose="02040602050305030304" pitchFamily="18" charset="0"/>
            </a:rPr>
            <a:pPr algn="ctr"/>
            <a:t>₹ 16,651.00</a:t>
          </a:fld>
          <a:endParaRPr lang="en-IN" sz="1600" b="1">
            <a:solidFill>
              <a:schemeClr val="bg1"/>
            </a:solidFill>
            <a:latin typeface="Book Antiqua" panose="02040602050305030304" pitchFamily="18" charset="0"/>
          </a:endParaRPr>
        </a:p>
      </xdr:txBody>
    </xdr:sp>
    <xdr:clientData/>
  </xdr:twoCellAnchor>
  <xdr:twoCellAnchor>
    <xdr:from>
      <xdr:col>0</xdr:col>
      <xdr:colOff>91440</xdr:colOff>
      <xdr:row>14</xdr:row>
      <xdr:rowOff>121920</xdr:rowOff>
    </xdr:from>
    <xdr:to>
      <xdr:col>3</xdr:col>
      <xdr:colOff>251460</xdr:colOff>
      <xdr:row>19</xdr:row>
      <xdr:rowOff>220980</xdr:rowOff>
    </xdr:to>
    <xdr:sp macro="" textlink="Pivot!C4">
      <xdr:nvSpPr>
        <xdr:cNvPr id="18" name="Rectangle 17">
          <a:extLst>
            <a:ext uri="{FF2B5EF4-FFF2-40B4-BE49-F238E27FC236}">
              <a16:creationId xmlns:a16="http://schemas.microsoft.com/office/drawing/2014/main" id="{8F4D2E4F-CD57-42D8-82E0-70EEB5983AC2}"/>
            </a:ext>
          </a:extLst>
        </xdr:cNvPr>
        <xdr:cNvSpPr/>
      </xdr:nvSpPr>
      <xdr:spPr>
        <a:xfrm>
          <a:off x="91440" y="2689860"/>
          <a:ext cx="1280160" cy="124206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9BFE74-FCF3-406C-9B9A-CE69695033C4}" type="TxLink">
            <a:rPr lang="en-US" sz="2000" b="1" i="0" u="none" strike="noStrike" cap="none" spc="0">
              <a:ln w="0"/>
              <a:solidFill>
                <a:schemeClr val="bg1"/>
              </a:solidFill>
              <a:effectLst>
                <a:outerShdw blurRad="38100" dist="25400" dir="5400000" algn="ctr" rotWithShape="0">
                  <a:srgbClr val="6E747A">
                    <a:alpha val="43000"/>
                  </a:srgbClr>
                </a:outerShdw>
              </a:effectLst>
              <a:latin typeface="Book Antiqua" panose="02040602050305030304" pitchFamily="18" charset="0"/>
            </a:rPr>
            <a:pPr algn="ctr"/>
            <a:t>89,850</a:t>
          </a:fld>
          <a:endParaRPr lang="en-US" sz="4800" b="1" cap="none" spc="0">
            <a:ln w="0"/>
            <a:solidFill>
              <a:schemeClr val="bg1"/>
            </a:solidFill>
            <a:effectLst>
              <a:outerShdw blurRad="38100" dist="25400" dir="5400000" algn="ctr" rotWithShape="0">
                <a:srgbClr val="6E747A">
                  <a:alpha val="43000"/>
                </a:srgbClr>
              </a:outerShdw>
            </a:effectLst>
            <a:latin typeface="Book Antiqua" panose="02040602050305030304" pitchFamily="18" charset="0"/>
          </a:endParaRPr>
        </a:p>
      </xdr:txBody>
    </xdr:sp>
    <xdr:clientData/>
  </xdr:twoCellAnchor>
  <xdr:twoCellAnchor>
    <xdr:from>
      <xdr:col>0</xdr:col>
      <xdr:colOff>190500</xdr:colOff>
      <xdr:row>14</xdr:row>
      <xdr:rowOff>175260</xdr:rowOff>
    </xdr:from>
    <xdr:to>
      <xdr:col>3</xdr:col>
      <xdr:colOff>373380</xdr:colOff>
      <xdr:row>16</xdr:row>
      <xdr:rowOff>45720</xdr:rowOff>
    </xdr:to>
    <xdr:sp macro="" textlink="Pivot!C3">
      <xdr:nvSpPr>
        <xdr:cNvPr id="20" name="Rectangle 19">
          <a:extLst>
            <a:ext uri="{FF2B5EF4-FFF2-40B4-BE49-F238E27FC236}">
              <a16:creationId xmlns:a16="http://schemas.microsoft.com/office/drawing/2014/main" id="{77D50410-B768-451A-A4F4-DCF192C97312}"/>
            </a:ext>
          </a:extLst>
        </xdr:cNvPr>
        <xdr:cNvSpPr/>
      </xdr:nvSpPr>
      <xdr:spPr>
        <a:xfrm>
          <a:off x="190500" y="2743200"/>
          <a:ext cx="1303020" cy="3276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D2AC16-9F81-4CDD-A13D-CF04E83F5354}" type="TxLink">
            <a:rPr lang="en-US" sz="1200" b="1" i="0" u="none" strike="noStrike">
              <a:ln>
                <a:noFill/>
              </a:ln>
              <a:solidFill>
                <a:schemeClr val="bg1"/>
              </a:solidFill>
              <a:latin typeface="Candara"/>
            </a:rPr>
            <a:pPr algn="ctr"/>
            <a:t>Total Duration</a:t>
          </a:fld>
          <a:endParaRPr lang="en-IN" sz="2000" b="1">
            <a:ln>
              <a:noFill/>
            </a:ln>
            <a:solidFill>
              <a:schemeClr val="bg1"/>
            </a:solidFill>
            <a:latin typeface="Arial Narrow" panose="020B0606020202030204" pitchFamily="34" charset="0"/>
          </a:endParaRPr>
        </a:p>
      </xdr:txBody>
    </xdr:sp>
    <xdr:clientData/>
  </xdr:twoCellAnchor>
  <xdr:twoCellAnchor>
    <xdr:from>
      <xdr:col>0</xdr:col>
      <xdr:colOff>236220</xdr:colOff>
      <xdr:row>18</xdr:row>
      <xdr:rowOff>15240</xdr:rowOff>
    </xdr:from>
    <xdr:to>
      <xdr:col>3</xdr:col>
      <xdr:colOff>76200</xdr:colOff>
      <xdr:row>19</xdr:row>
      <xdr:rowOff>99060</xdr:rowOff>
    </xdr:to>
    <xdr:sp macro="" textlink="Pivot!C10">
      <xdr:nvSpPr>
        <xdr:cNvPr id="21" name="Rectangle: Rounded Corners 20">
          <a:extLst>
            <a:ext uri="{FF2B5EF4-FFF2-40B4-BE49-F238E27FC236}">
              <a16:creationId xmlns:a16="http://schemas.microsoft.com/office/drawing/2014/main" id="{89BB4131-0199-40D9-B9ED-401496CBE60A}"/>
            </a:ext>
          </a:extLst>
        </xdr:cNvPr>
        <xdr:cNvSpPr/>
      </xdr:nvSpPr>
      <xdr:spPr>
        <a:xfrm>
          <a:off x="236220" y="3497580"/>
          <a:ext cx="96012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8B8BC9-399C-4B36-A7A1-74412DC7D2AE}" type="TxLink">
            <a:rPr lang="en-US" sz="1200" b="1" i="0" u="none" strike="noStrike">
              <a:solidFill>
                <a:schemeClr val="bg1"/>
              </a:solidFill>
              <a:latin typeface="Book Antiqua" panose="02040602050305030304" pitchFamily="18" charset="0"/>
            </a:rPr>
            <a:pPr algn="ctr"/>
            <a:t>17,807</a:t>
          </a:fld>
          <a:endParaRPr lang="en-IN" sz="1800" b="1">
            <a:solidFill>
              <a:schemeClr val="bg1"/>
            </a:solidFill>
            <a:latin typeface="Book Antiqua" panose="02040602050305030304" pitchFamily="18" charset="0"/>
          </a:endParaRPr>
        </a:p>
      </xdr:txBody>
    </xdr:sp>
    <xdr:clientData/>
  </xdr:twoCellAnchor>
  <xdr:twoCellAnchor>
    <xdr:from>
      <xdr:col>0</xdr:col>
      <xdr:colOff>68580</xdr:colOff>
      <xdr:row>20</xdr:row>
      <xdr:rowOff>53340</xdr:rowOff>
    </xdr:from>
    <xdr:to>
      <xdr:col>3</xdr:col>
      <xdr:colOff>243840</xdr:colOff>
      <xdr:row>25</xdr:row>
      <xdr:rowOff>144780</xdr:rowOff>
    </xdr:to>
    <xdr:sp macro="" textlink="Pivot!D4">
      <xdr:nvSpPr>
        <xdr:cNvPr id="26" name="Rectangle 25">
          <a:extLst>
            <a:ext uri="{FF2B5EF4-FFF2-40B4-BE49-F238E27FC236}">
              <a16:creationId xmlns:a16="http://schemas.microsoft.com/office/drawing/2014/main" id="{859B2104-A8F3-4622-9CEA-561494CC6999}"/>
            </a:ext>
          </a:extLst>
        </xdr:cNvPr>
        <xdr:cNvSpPr/>
      </xdr:nvSpPr>
      <xdr:spPr>
        <a:xfrm>
          <a:off x="68580" y="3992880"/>
          <a:ext cx="1295400" cy="120396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9D594F-60F4-407C-A5DD-268702DC7615}" type="TxLink">
            <a:rPr lang="en-US" sz="3200" b="1" i="0" u="none" strike="noStrike" cap="none" spc="0">
              <a:ln w="0"/>
              <a:solidFill>
                <a:schemeClr val="bg1"/>
              </a:solidFill>
              <a:effectLst>
                <a:outerShdw blurRad="38100" dist="25400" dir="5400000" algn="ctr" rotWithShape="0">
                  <a:srgbClr val="6E747A">
                    <a:alpha val="43000"/>
                  </a:srgbClr>
                </a:outerShdw>
              </a:effectLst>
              <a:latin typeface="Candara"/>
            </a:rPr>
            <a:pPr algn="ctr"/>
            <a:t>4</a:t>
          </a:fld>
          <a:endParaRPr lang="en-US" sz="66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0</xdr:colOff>
      <xdr:row>20</xdr:row>
      <xdr:rowOff>121920</xdr:rowOff>
    </xdr:from>
    <xdr:to>
      <xdr:col>3</xdr:col>
      <xdr:colOff>373380</xdr:colOff>
      <xdr:row>22</xdr:row>
      <xdr:rowOff>91440</xdr:rowOff>
    </xdr:to>
    <xdr:sp macro="" textlink="Pivot!D3">
      <xdr:nvSpPr>
        <xdr:cNvPr id="28" name="Rectangle 27">
          <a:extLst>
            <a:ext uri="{FF2B5EF4-FFF2-40B4-BE49-F238E27FC236}">
              <a16:creationId xmlns:a16="http://schemas.microsoft.com/office/drawing/2014/main" id="{2D1EE449-15F8-42F5-9F07-B9EFB1342C64}"/>
            </a:ext>
          </a:extLst>
        </xdr:cNvPr>
        <xdr:cNvSpPr/>
      </xdr:nvSpPr>
      <xdr:spPr>
        <a:xfrm>
          <a:off x="0" y="4061460"/>
          <a:ext cx="1493520" cy="426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EE6640-309C-4CE3-BDB3-5DF9861D6EBB}" type="TxLink">
            <a:rPr lang="en-US" sz="1400" b="1" i="0" u="none" strike="noStrike">
              <a:ln>
                <a:noFill/>
              </a:ln>
              <a:solidFill>
                <a:schemeClr val="bg1"/>
              </a:solidFill>
              <a:latin typeface="Candara"/>
            </a:rPr>
            <a:pPr algn="ctr"/>
            <a:t>Average Rating</a:t>
          </a:fld>
          <a:endParaRPr lang="en-IN" sz="2400" b="1">
            <a:ln>
              <a:noFill/>
            </a:ln>
            <a:solidFill>
              <a:schemeClr val="bg1"/>
            </a:solidFill>
            <a:latin typeface="Arial Narrow" panose="020B0606020202030204" pitchFamily="34" charset="0"/>
          </a:endParaRPr>
        </a:p>
      </xdr:txBody>
    </xdr:sp>
    <xdr:clientData/>
  </xdr:twoCellAnchor>
  <xdr:twoCellAnchor>
    <xdr:from>
      <xdr:col>0</xdr:col>
      <xdr:colOff>228600</xdr:colOff>
      <xdr:row>24</xdr:row>
      <xdr:rowOff>22860</xdr:rowOff>
    </xdr:from>
    <xdr:to>
      <xdr:col>3</xdr:col>
      <xdr:colOff>68580</xdr:colOff>
      <xdr:row>25</xdr:row>
      <xdr:rowOff>106680</xdr:rowOff>
    </xdr:to>
    <xdr:sp macro="" textlink="Pivot!D10">
      <xdr:nvSpPr>
        <xdr:cNvPr id="29" name="Rectangle: Rounded Corners 28">
          <a:extLst>
            <a:ext uri="{FF2B5EF4-FFF2-40B4-BE49-F238E27FC236}">
              <a16:creationId xmlns:a16="http://schemas.microsoft.com/office/drawing/2014/main" id="{5CD3DF7C-FA5B-4688-9810-53F8601E86DB}"/>
            </a:ext>
          </a:extLst>
        </xdr:cNvPr>
        <xdr:cNvSpPr/>
      </xdr:nvSpPr>
      <xdr:spPr>
        <a:xfrm>
          <a:off x="228600" y="4876800"/>
          <a:ext cx="96012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417F9B-8D09-41FB-909E-9CE245ACE745}" type="TxLink">
            <a:rPr lang="en-US" sz="1800" b="1" i="0" u="none" strike="noStrike">
              <a:solidFill>
                <a:schemeClr val="bg1"/>
              </a:solidFill>
              <a:latin typeface="Bahnschrift Condensed" panose="020B0502040204020203" pitchFamily="34" charset="0"/>
            </a:rPr>
            <a:pPr algn="ctr"/>
            <a:t>4</a:t>
          </a:fld>
          <a:endParaRPr lang="en-US" sz="2800" b="1" i="0" u="none" strike="noStrike">
            <a:solidFill>
              <a:schemeClr val="bg1"/>
            </a:solidFill>
            <a:latin typeface="Bahnschrift Condensed" panose="020B0502040204020203" pitchFamily="34" charset="0"/>
          </a:endParaRPr>
        </a:p>
      </xdr:txBody>
    </xdr:sp>
    <xdr:clientData/>
  </xdr:twoCellAnchor>
  <xdr:twoCellAnchor>
    <xdr:from>
      <xdr:col>0</xdr:col>
      <xdr:colOff>60960</xdr:colOff>
      <xdr:row>26</xdr:row>
      <xdr:rowOff>30480</xdr:rowOff>
    </xdr:from>
    <xdr:to>
      <xdr:col>3</xdr:col>
      <xdr:colOff>251460</xdr:colOff>
      <xdr:row>32</xdr:row>
      <xdr:rowOff>106680</xdr:rowOff>
    </xdr:to>
    <xdr:sp macro="" textlink="Pivot!E4">
      <xdr:nvSpPr>
        <xdr:cNvPr id="30" name="Rectangle 29">
          <a:extLst>
            <a:ext uri="{FF2B5EF4-FFF2-40B4-BE49-F238E27FC236}">
              <a16:creationId xmlns:a16="http://schemas.microsoft.com/office/drawing/2014/main" id="{F31082EF-8D85-4253-A0C4-A054F41368BD}"/>
            </a:ext>
          </a:extLst>
        </xdr:cNvPr>
        <xdr:cNvSpPr/>
      </xdr:nvSpPr>
      <xdr:spPr>
        <a:xfrm>
          <a:off x="60960" y="5280660"/>
          <a:ext cx="1310640" cy="126492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EEF0D6-D160-44E1-9507-CE4784949D43}" type="TxLink">
            <a:rPr lang="en-US" sz="24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307</a:t>
          </a:fld>
          <a:endParaRPr lang="en-US" sz="54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160020</xdr:colOff>
      <xdr:row>26</xdr:row>
      <xdr:rowOff>7620</xdr:rowOff>
    </xdr:from>
    <xdr:to>
      <xdr:col>3</xdr:col>
      <xdr:colOff>228600</xdr:colOff>
      <xdr:row>27</xdr:row>
      <xdr:rowOff>190500</xdr:rowOff>
    </xdr:to>
    <xdr:sp macro="" textlink="Pivot!E3">
      <xdr:nvSpPr>
        <xdr:cNvPr id="32" name="Rectangle 31">
          <a:extLst>
            <a:ext uri="{FF2B5EF4-FFF2-40B4-BE49-F238E27FC236}">
              <a16:creationId xmlns:a16="http://schemas.microsoft.com/office/drawing/2014/main" id="{CB9291CB-F6F7-4B33-8D68-F37BAAC30309}"/>
            </a:ext>
          </a:extLst>
        </xdr:cNvPr>
        <xdr:cNvSpPr/>
      </xdr:nvSpPr>
      <xdr:spPr>
        <a:xfrm>
          <a:off x="160020" y="5257800"/>
          <a:ext cx="118872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C8FDF9-8DC9-43CC-9677-A51683C6F568}" type="TxLink">
            <a:rPr lang="en-US" sz="2000" b="1" i="0" u="none" strike="noStrike">
              <a:ln>
                <a:noFill/>
              </a:ln>
              <a:solidFill>
                <a:schemeClr val="bg1"/>
              </a:solidFill>
              <a:latin typeface="Candara"/>
            </a:rPr>
            <a:pPr algn="ctr"/>
            <a:t>5* calls</a:t>
          </a:fld>
          <a:endParaRPr lang="en-IN" sz="3600" b="1">
            <a:ln>
              <a:noFill/>
            </a:ln>
            <a:solidFill>
              <a:schemeClr val="bg1"/>
            </a:solidFill>
            <a:latin typeface="Arial Narrow" panose="020B0606020202030204" pitchFamily="34" charset="0"/>
          </a:endParaRPr>
        </a:p>
      </xdr:txBody>
    </xdr:sp>
    <xdr:clientData/>
  </xdr:twoCellAnchor>
  <xdr:twoCellAnchor>
    <xdr:from>
      <xdr:col>0</xdr:col>
      <xdr:colOff>205740</xdr:colOff>
      <xdr:row>30</xdr:row>
      <xdr:rowOff>129540</xdr:rowOff>
    </xdr:from>
    <xdr:to>
      <xdr:col>3</xdr:col>
      <xdr:colOff>45720</xdr:colOff>
      <xdr:row>32</xdr:row>
      <xdr:rowOff>15240</xdr:rowOff>
    </xdr:to>
    <xdr:sp macro="" textlink="Pivot!E10">
      <xdr:nvSpPr>
        <xdr:cNvPr id="33" name="Rectangle: Rounded Corners 32">
          <a:extLst>
            <a:ext uri="{FF2B5EF4-FFF2-40B4-BE49-F238E27FC236}">
              <a16:creationId xmlns:a16="http://schemas.microsoft.com/office/drawing/2014/main" id="{12B37267-BADA-4363-87FE-1B0189C3C2F0}"/>
            </a:ext>
          </a:extLst>
        </xdr:cNvPr>
        <xdr:cNvSpPr/>
      </xdr:nvSpPr>
      <xdr:spPr>
        <a:xfrm>
          <a:off x="205740" y="6172200"/>
          <a:ext cx="96012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F334FE-44B3-4D02-968D-5D2933303B36}" type="TxLink">
            <a:rPr lang="en-US" sz="1600" b="0" i="0" u="none" strike="noStrike">
              <a:solidFill>
                <a:schemeClr val="bg1"/>
              </a:solidFill>
              <a:latin typeface="Britannic Bold" panose="020B0903060703020204" pitchFamily="34" charset="0"/>
            </a:rPr>
            <a:pPr algn="ctr"/>
            <a:t>62</a:t>
          </a:fld>
          <a:endParaRPr lang="en-IN" sz="2400" b="0">
            <a:solidFill>
              <a:schemeClr val="bg1"/>
            </a:solidFill>
            <a:latin typeface="Britannic Bold" panose="020B0903060703020204" pitchFamily="34" charset="0"/>
          </a:endParaRPr>
        </a:p>
      </xdr:txBody>
    </xdr:sp>
    <xdr:clientData/>
  </xdr:twoCellAnchor>
  <xdr:twoCellAnchor editAs="oneCell">
    <xdr:from>
      <xdr:col>0</xdr:col>
      <xdr:colOff>91440</xdr:colOff>
      <xdr:row>19</xdr:row>
      <xdr:rowOff>220981</xdr:rowOff>
    </xdr:from>
    <xdr:to>
      <xdr:col>2</xdr:col>
      <xdr:colOff>1056</xdr:colOff>
      <xdr:row>21</xdr:row>
      <xdr:rowOff>114301</xdr:rowOff>
    </xdr:to>
    <xdr:pic>
      <xdr:nvPicPr>
        <xdr:cNvPr id="35" name="Graphic 34" descr="Rating Star with solid fill">
          <a:extLst>
            <a:ext uri="{FF2B5EF4-FFF2-40B4-BE49-F238E27FC236}">
              <a16:creationId xmlns:a16="http://schemas.microsoft.com/office/drawing/2014/main" id="{78616529-C15E-4728-83DD-DC02892FA6F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91440" y="3931921"/>
          <a:ext cx="359196" cy="350520"/>
        </a:xfrm>
        <a:prstGeom prst="rect">
          <a:avLst/>
        </a:prstGeom>
      </xdr:spPr>
    </xdr:pic>
    <xdr:clientData/>
  </xdr:twoCellAnchor>
  <xdr:twoCellAnchor editAs="oneCell">
    <xdr:from>
      <xdr:col>0</xdr:col>
      <xdr:colOff>83821</xdr:colOff>
      <xdr:row>26</xdr:row>
      <xdr:rowOff>45721</xdr:rowOff>
    </xdr:from>
    <xdr:to>
      <xdr:col>1</xdr:col>
      <xdr:colOff>97693</xdr:colOff>
      <xdr:row>27</xdr:row>
      <xdr:rowOff>99060</xdr:rowOff>
    </xdr:to>
    <xdr:pic>
      <xdr:nvPicPr>
        <xdr:cNvPr id="36" name="Graphic 35" descr="Star-struck face outline with solid fill">
          <a:extLst>
            <a:ext uri="{FF2B5EF4-FFF2-40B4-BE49-F238E27FC236}">
              <a16:creationId xmlns:a16="http://schemas.microsoft.com/office/drawing/2014/main" id="{54A966BF-1902-4D5B-9E04-823C2B06ED9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3821" y="5295901"/>
          <a:ext cx="257712" cy="251459"/>
        </a:xfrm>
        <a:prstGeom prst="rect">
          <a:avLst/>
        </a:prstGeom>
      </xdr:spPr>
    </xdr:pic>
    <xdr:clientData/>
  </xdr:twoCellAnchor>
  <xdr:twoCellAnchor editAs="oneCell">
    <xdr:from>
      <xdr:col>0</xdr:col>
      <xdr:colOff>91440</xdr:colOff>
      <xdr:row>14</xdr:row>
      <xdr:rowOff>175260</xdr:rowOff>
    </xdr:from>
    <xdr:to>
      <xdr:col>1</xdr:col>
      <xdr:colOff>106680</xdr:colOff>
      <xdr:row>15</xdr:row>
      <xdr:rowOff>202597</xdr:rowOff>
    </xdr:to>
    <xdr:pic>
      <xdr:nvPicPr>
        <xdr:cNvPr id="38" name="Graphic 37" descr="Hourglass Finished with solid fill">
          <a:extLst>
            <a:ext uri="{FF2B5EF4-FFF2-40B4-BE49-F238E27FC236}">
              <a16:creationId xmlns:a16="http://schemas.microsoft.com/office/drawing/2014/main" id="{CB824A94-B9E8-4243-9DDB-7605EF2D725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440" y="2735580"/>
          <a:ext cx="259080" cy="255937"/>
        </a:xfrm>
        <a:prstGeom prst="rect">
          <a:avLst/>
        </a:prstGeom>
      </xdr:spPr>
    </xdr:pic>
    <xdr:clientData/>
  </xdr:twoCellAnchor>
  <xdr:twoCellAnchor editAs="oneCell">
    <xdr:from>
      <xdr:col>0</xdr:col>
      <xdr:colOff>91440</xdr:colOff>
      <xdr:row>7</xdr:row>
      <xdr:rowOff>99060</xdr:rowOff>
    </xdr:from>
    <xdr:to>
      <xdr:col>1</xdr:col>
      <xdr:colOff>83820</xdr:colOff>
      <xdr:row>8</xdr:row>
      <xdr:rowOff>143804</xdr:rowOff>
    </xdr:to>
    <xdr:pic>
      <xdr:nvPicPr>
        <xdr:cNvPr id="42" name="Graphic 41" descr="Shopping cart with solid fill">
          <a:extLst>
            <a:ext uri="{FF2B5EF4-FFF2-40B4-BE49-F238E27FC236}">
              <a16:creationId xmlns:a16="http://schemas.microsoft.com/office/drawing/2014/main" id="{5C0C8242-8F7A-42B1-A221-BB3FE2FB37E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1440" y="1379220"/>
          <a:ext cx="236220" cy="227624"/>
        </a:xfrm>
        <a:prstGeom prst="rect">
          <a:avLst/>
        </a:prstGeom>
      </xdr:spPr>
    </xdr:pic>
    <xdr:clientData/>
  </xdr:twoCellAnchor>
  <xdr:twoCellAnchor editAs="oneCell">
    <xdr:from>
      <xdr:col>11</xdr:col>
      <xdr:colOff>121920</xdr:colOff>
      <xdr:row>15</xdr:row>
      <xdr:rowOff>22860</xdr:rowOff>
    </xdr:from>
    <xdr:to>
      <xdr:col>13</xdr:col>
      <xdr:colOff>541020</xdr:colOff>
      <xdr:row>27</xdr:row>
      <xdr:rowOff>190500</xdr:rowOff>
    </xdr:to>
    <mc:AlternateContent xmlns:mc="http://schemas.openxmlformats.org/markup-compatibility/2006" xmlns:a14="http://schemas.microsoft.com/office/drawing/2010/main">
      <mc:Choice Requires="a14">
        <xdr:graphicFrame macro="">
          <xdr:nvGraphicFramePr>
            <xdr:cNvPr id="44" name="Representative 1">
              <a:extLst>
                <a:ext uri="{FF2B5EF4-FFF2-40B4-BE49-F238E27FC236}">
                  <a16:creationId xmlns:a16="http://schemas.microsoft.com/office/drawing/2014/main" id="{80D2EF6E-2CA4-4B9B-8D83-817AFB3D275A}"/>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606540" y="2819400"/>
              <a:ext cx="176022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358140</xdr:colOff>
      <xdr:row>0</xdr:row>
      <xdr:rowOff>152400</xdr:rowOff>
    </xdr:from>
    <xdr:to>
      <xdr:col>9</xdr:col>
      <xdr:colOff>312420</xdr:colOff>
      <xdr:row>14</xdr:row>
      <xdr:rowOff>22860</xdr:rowOff>
    </xdr:to>
    <xdr:graphicFrame macro="">
      <xdr:nvGraphicFramePr>
        <xdr:cNvPr id="46" name="Chart 45">
          <a:extLst>
            <a:ext uri="{FF2B5EF4-FFF2-40B4-BE49-F238E27FC236}">
              <a16:creationId xmlns:a16="http://schemas.microsoft.com/office/drawing/2014/main" id="{55BF9D9D-F68A-45BC-9562-89D869131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350520</xdr:colOff>
      <xdr:row>0</xdr:row>
      <xdr:rowOff>160020</xdr:rowOff>
    </xdr:from>
    <xdr:to>
      <xdr:col>13</xdr:col>
      <xdr:colOff>220980</xdr:colOff>
      <xdr:row>14</xdr:row>
      <xdr:rowOff>15240</xdr:rowOff>
    </xdr:to>
    <xdr:graphicFrame macro="">
      <xdr:nvGraphicFramePr>
        <xdr:cNvPr id="47" name="Chart 46">
          <a:extLst>
            <a:ext uri="{FF2B5EF4-FFF2-40B4-BE49-F238E27FC236}">
              <a16:creationId xmlns:a16="http://schemas.microsoft.com/office/drawing/2014/main" id="{F4341DBF-AB0F-4505-A14C-A320956F4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411480</xdr:colOff>
      <xdr:row>15</xdr:row>
      <xdr:rowOff>7620</xdr:rowOff>
    </xdr:from>
    <xdr:to>
      <xdr:col>7</xdr:col>
      <xdr:colOff>495300</xdr:colOff>
      <xdr:row>32</xdr:row>
      <xdr:rowOff>129540</xdr:rowOff>
    </xdr:to>
    <xdr:graphicFrame macro="">
      <xdr:nvGraphicFramePr>
        <xdr:cNvPr id="6" name="Chart 5">
          <a:extLst>
            <a:ext uri="{FF2B5EF4-FFF2-40B4-BE49-F238E27FC236}">
              <a16:creationId xmlns:a16="http://schemas.microsoft.com/office/drawing/2014/main" id="{DF250E26-47B5-4995-98D2-4B9948025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213360</xdr:colOff>
      <xdr:row>15</xdr:row>
      <xdr:rowOff>0</xdr:rowOff>
    </xdr:from>
    <xdr:to>
      <xdr:col>11</xdr:col>
      <xdr:colOff>22860</xdr:colOff>
      <xdr:row>32</xdr:row>
      <xdr:rowOff>129540</xdr:rowOff>
    </xdr:to>
    <xdr:graphicFrame macro="">
      <xdr:nvGraphicFramePr>
        <xdr:cNvPr id="8" name="Chart 7">
          <a:extLst>
            <a:ext uri="{FF2B5EF4-FFF2-40B4-BE49-F238E27FC236}">
              <a16:creationId xmlns:a16="http://schemas.microsoft.com/office/drawing/2014/main" id="{3195F8DE-A935-4F80-A603-59FD423A6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312420</xdr:colOff>
      <xdr:row>0</xdr:row>
      <xdr:rowOff>152400</xdr:rowOff>
    </xdr:from>
    <xdr:to>
      <xdr:col>16</xdr:col>
      <xdr:colOff>548640</xdr:colOff>
      <xdr:row>13</xdr:row>
      <xdr:rowOff>114300</xdr:rowOff>
    </xdr:to>
    <xdr:graphicFrame macro="">
      <xdr:nvGraphicFramePr>
        <xdr:cNvPr id="9" name="Chart 8">
          <a:extLst>
            <a:ext uri="{FF2B5EF4-FFF2-40B4-BE49-F238E27FC236}">
              <a16:creationId xmlns:a16="http://schemas.microsoft.com/office/drawing/2014/main" id="{2D830982-2E03-47F9-85C3-CC55547E3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7620</xdr:colOff>
      <xdr:row>0</xdr:row>
      <xdr:rowOff>160020</xdr:rowOff>
    </xdr:from>
    <xdr:to>
      <xdr:col>22</xdr:col>
      <xdr:colOff>152400</xdr:colOff>
      <xdr:row>13</xdr:row>
      <xdr:rowOff>121920</xdr:rowOff>
    </xdr:to>
    <xdr:graphicFrame macro="">
      <xdr:nvGraphicFramePr>
        <xdr:cNvPr id="7" name="Chart 6">
          <a:extLst>
            <a:ext uri="{FF2B5EF4-FFF2-40B4-BE49-F238E27FC236}">
              <a16:creationId xmlns:a16="http://schemas.microsoft.com/office/drawing/2014/main" id="{52E0E493-8674-4BD7-84EF-F17463442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24884257" backgroundQuery="1" createdVersion="8" refreshedVersion="8" minRefreshableVersion="3" recordCount="0" supportSubquery="1" supportAdvancedDrill="1" xr:uid="{13386BF2-934F-4F80-8E44-AFD8FB9BB4F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25925926" backgroundQuery="1" createdVersion="8" refreshedVersion="8" minRefreshableVersion="3" recordCount="0" supportSubquery="1" supportAdvancedDrill="1" xr:uid="{2AA37C7D-5D8B-4A38-84E9-35AA3872B005}">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90021990743" backgroundQuery="1" createdVersion="8" refreshedVersion="8" minRefreshableVersion="3" recordCount="0" supportSubquery="1" supportAdvancedDrill="1" xr:uid="{EF9A652B-5A1A-4FD2-9535-7462B77A066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3981485" backgroundQuery="1" createdVersion="8" refreshedVersion="8" minRefreshableVersion="3" recordCount="0" supportSubquery="1" supportAdvancedDrill="1" xr:uid="{BE40BC9F-F181-4B8B-92AE-1A7525442F58}">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4560185" backgroundQuery="1" createdVersion="8" refreshedVersion="8" minRefreshableVersion="3" recordCount="0" supportSubquery="1" supportAdvancedDrill="1" xr:uid="{ECFA6ABC-416D-400A-B766-8389E32EC794}">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5138886" backgroundQuery="1" createdVersion="8" refreshedVersion="8" minRefreshableVersion="3" recordCount="0" supportSubquery="1" supportAdvancedDrill="1" xr:uid="{89471D27-B75D-42E2-99AA-A2A944B05E9C}">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5717594" backgroundQuery="1" createdVersion="8" refreshedVersion="8" minRefreshableVersion="3" recordCount="0" supportSubquery="1" supportAdvancedDrill="1" xr:uid="{A62D2696-A4DA-4CCE-960D-8A34C61B8DC7}">
  <cacheSource type="external" connectionId="1"/>
  <cacheFields count="1">
    <cacheField name="[calls].[Representative].[Representative]" caption="Representative" numFmtId="0" hierarchy="3" level="1">
      <sharedItems count="1">
        <s v="R04"/>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6064817" backgroundQuery="1" createdVersion="8" refreshedVersion="8" minRefreshableVersion="3" recordCount="0" supportSubquery="1" supportAdvancedDrill="1" xr:uid="{5782D559-A4E2-4665-A092-9F7506E4058C}">
  <cacheSource type="external" connectionId="1"/>
  <cacheFields count="4">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641204" backgroundQuery="1" createdVersion="8" refreshedVersion="8" minRefreshableVersion="3" recordCount="0" supportSubquery="1" supportAdvancedDrill="1" xr:uid="{D1B22AE4-684B-49C9-B76E-D96F22093943}">
  <cacheSource type="external" connectionId="1"/>
  <cacheFields count="3">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18402775" backgroundQuery="1" createdVersion="3" refreshedVersion="8" minRefreshableVersion="3" recordCount="0" supportSubquery="1" supportAdvancedDrill="1" xr:uid="{155B24A6-C1EC-4B25-9723-68DAF68A591E}">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9163046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49455C-94F9-4012-B5D3-FAB8F3C74BF4}" name="Rep Satisfaction" cacheId="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0">
  <location ref="I74:J80" firstHeaderRow="1" firstDataRow="1" firstDataCol="1"/>
  <pivotFields count="3">
    <pivotField allDrilled="1" showAll="0" dataSourceSort="1" defaultAttributeDrillState="1"/>
    <pivotField axis="axisRow" allDrilled="1" showAll="0" dataSourceSort="1" defaultAttributeDrillState="1">
      <items count="6">
        <item x="0"/>
        <item x="1"/>
        <item x="2"/>
        <item x="3"/>
        <item x="4"/>
        <item t="default"/>
      </items>
    </pivotField>
    <pivotField dataField="1" showAll="0"/>
  </pivotFields>
  <rowFields count="1">
    <field x="1"/>
  </rowFields>
  <rowItems count="6">
    <i>
      <x/>
    </i>
    <i>
      <x v="1"/>
    </i>
    <i>
      <x v="2"/>
    </i>
    <i>
      <x v="3"/>
    </i>
    <i>
      <x v="4"/>
    </i>
    <i t="grand">
      <x/>
    </i>
  </rowItems>
  <colItems count="1">
    <i/>
  </colItems>
  <dataFields count="1">
    <dataField fld="2" subtotal="count" baseField="0" baseItem="0"/>
  </dataFields>
  <formats count="6">
    <format dxfId="7">
      <pivotArea type="all" dataOnly="0" outline="0" fieldPosition="0"/>
    </format>
    <format dxfId="6">
      <pivotArea outline="0" collapsedLevelsAreSubtotals="1" fieldPosition="0"/>
    </format>
    <format dxfId="5">
      <pivotArea type="origin" dataOnly="0" labelOnly="1" outline="0" fieldPosition="0"/>
    </format>
    <format dxfId="4">
      <pivotArea type="topRight" dataOnly="0" labelOnly="1" outline="0" fieldPosition="0"/>
    </format>
    <format dxfId="3">
      <pivotArea dataOnly="0" labelOnly="1" grandRow="1" outline="0" fieldPosition="0"/>
    </format>
    <format dxfId="2">
      <pivotArea dataOnly="0" labelOnly="1" grandCol="1" outline="0" fieldPosition="0"/>
    </format>
  </format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881DA-605C-49A2-983A-F71153A59541}" name="Selected Representative"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H65:H66" firstHeaderRow="1" firstDataRow="1" firstDataCol="1"/>
  <pivotFields count="1">
    <pivotField axis="axisRow" allDrilled="1" showAll="0" dataSourceSort="1" defaultAttributeDrillState="1">
      <items count="2">
        <item s="1" x="0"/>
        <item t="default"/>
      </items>
    </pivotField>
  </pivotFields>
  <rowFields count="1">
    <field x="0"/>
  </rowFields>
  <rowItems count="1">
    <i>
      <x/>
    </i>
  </rowItems>
  <formats count="8">
    <format dxfId="15">
      <pivotArea dataOnly="0" labelOnly="1" fieldPosition="0">
        <references count="1">
          <reference field="0" count="0"/>
        </references>
      </pivotArea>
    </format>
    <format dxfId="14">
      <pivotArea dataOnly="0" labelOnly="1" fieldPosition="0">
        <references count="1">
          <reference field="0" count="0"/>
        </references>
      </pivotArea>
    </format>
    <format dxfId="13">
      <pivotArea dataOnly="0" labelOnly="1" fieldPosition="0">
        <references count="1">
          <reference field="0" count="0"/>
        </references>
      </pivotArea>
    </format>
    <format dxfId="12">
      <pivotArea dataOnly="0" labelOnly="1" fieldPosition="0">
        <references count="1">
          <reference field="0" count="0"/>
        </references>
      </pivotArea>
    </format>
    <format dxfId="11">
      <pivotArea dataOnly="0" labelOnly="1" fieldPosition="0">
        <references count="1">
          <reference field="0" count="0"/>
        </references>
      </pivotArea>
    </format>
    <format dxfId="10">
      <pivotArea dataOnly="0" labelOnly="1" fieldPosition="0">
        <references count="1">
          <reference field="0" count="0"/>
        </references>
      </pivotArea>
    </format>
    <format dxfId="9">
      <pivotArea field="0" type="button" dataOnly="0" labelOnly="1" outline="0" axis="axisRow" fieldPosition="0"/>
    </format>
    <format dxfId="8">
      <pivotArea field="0" type="button" dataOnly="0" labelOnly="1" outline="0" axis="axisRow" fieldPosition="0"/>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F3C36-2C5B-4192-8B83-1140FCE70C60}" name="Weekly Trends" cacheId="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41">
  <location ref="A35:B43" firstHeaderRow="1" firstDataRow="1" firstDataCol="1"/>
  <pivotFields count="3">
    <pivotField allDrilled="1" showAll="0" dataSourceSort="1" defaultAttributeDrillState="1"/>
    <pivotField dataField="1" showAll="0"/>
    <pivotField axis="axisRow" allDrilled="1" showAll="0" sortType="ascending" defaultAttributeDrillState="1">
      <items count="8">
        <item x="3"/>
        <item x="1"/>
        <item x="5"/>
        <item x="6"/>
        <item x="4"/>
        <item x="0"/>
        <item x="2"/>
        <item t="default"/>
      </items>
    </pivotField>
  </pivotFields>
  <rowFields count="1">
    <field x="2"/>
  </rowFields>
  <rowItems count="8">
    <i>
      <x/>
    </i>
    <i>
      <x v="1"/>
    </i>
    <i>
      <x v="2"/>
    </i>
    <i>
      <x v="3"/>
    </i>
    <i>
      <x v="4"/>
    </i>
    <i>
      <x v="5"/>
    </i>
    <i>
      <x v="6"/>
    </i>
    <i t="grand">
      <x/>
    </i>
  </rowItems>
  <colItems count="1">
    <i/>
  </colItems>
  <dataFields count="1">
    <dataField fld="1" subtotal="count" baseField="0" baseItem="0"/>
  </dataFields>
  <formats count="5">
    <format dxfId="20">
      <pivotArea dataOnly="0" labelOnly="1" outline="0" axis="axisValues" fieldPosition="0"/>
    </format>
    <format dxfId="19">
      <pivotArea outline="0" collapsedLevelsAreSubtotals="1" fieldPosition="0"/>
    </format>
    <format dxfId="18">
      <pivotArea dataOnly="0" labelOnly="1" outline="0" axis="axisValues" fieldPosition="0"/>
    </format>
    <format dxfId="17">
      <pivotArea outline="0" collapsedLevelsAreSubtotals="1" fieldPosition="0"/>
    </format>
    <format dxfId="16">
      <pivotArea dataOnly="0" labelOnly="1" grandRow="1" outline="0" fieldPosition="0"/>
    </format>
  </formats>
  <chartFormats count="4">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0A440A-DBD8-4437-8E4E-D73C2D01CE0E}" name="Monthly Trends" cacheId="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1">
  <location ref="A16:C29" firstHeaderRow="0" firstDataRow="1" firstDataCol="1"/>
  <pivotFields count="4">
    <pivotField allDrilled="1" showAll="0" dataSourceSort="1" defaultAttributeDrillState="1"/>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3" subtotal="count" baseField="0" baseItem="0">
      <extLst>
        <ext xmlns:x14="http://schemas.microsoft.com/office/spreadsheetml/2009/9/main" uri="{E15A36E0-9728-4e99-A89B-3F7291B0FE68}">
          <x14:dataField sourceField="2" uniqueName="[__Xl2].[Measures].[Call Count]"/>
        </ext>
      </extLst>
    </dataField>
  </dataFields>
  <formats count="6">
    <format dxfId="26">
      <pivotArea dataOnly="0" labelOnly="1" outline="0" axis="axisValues" fieldPosition="0"/>
    </format>
    <format dxfId="25">
      <pivotArea outline="0" collapsedLevelsAreSubtotals="1" fieldPosition="0"/>
    </format>
    <format dxfId="24">
      <pivotArea dataOnly="0" labelOnly="1" outline="0" axis="axisValues" fieldPosition="0"/>
    </format>
    <format dxfId="23">
      <pivotArea outline="0" collapsedLevelsAreSubtotals="1" fieldPosition="0"/>
    </format>
    <format dxfId="22">
      <pivotArea dataOnly="0" labelOnly="1" fieldPosition="0">
        <references count="1">
          <reference field="1" count="0"/>
        </references>
      </pivotArea>
    </format>
    <format dxfId="21">
      <pivotArea dataOnly="0" labelOnly="1" grandRow="1" outline="0" fieldPosition="0"/>
    </format>
  </format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0E4137-3047-4589-8625-E58FFB221899}" name="Customar Value"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chartFormat="20">
  <location ref="A89:G108" firstHeaderRow="1" firstDataRow="2" firstDataCol="1"/>
  <pivotFields count="4">
    <pivotField axis="axisCol" allDrilled="1" showAll="0" dataSourceSort="1" defaultSubtotal="0" defaultAttributeDrillState="1">
      <items count="5">
        <item x="0"/>
        <item x="1"/>
        <item x="2"/>
        <item x="3"/>
        <item x="4"/>
      </items>
    </pivotField>
    <pivotField axis="axisRow" allDrilled="1" showAll="0" dataSourceSort="1" defaultSubtotal="0" defaultAttributeDrillState="1">
      <items count="3">
        <item x="0"/>
        <item x="1"/>
        <item x="2"/>
      </items>
    </pivotField>
    <pivotField axis="axisRow" allDrilled="1" showAll="0" dataSourceSort="1" defaultSubtotal="0" defaultAttributeDrillState="1">
      <items count="15">
        <item x="0"/>
        <item x="1"/>
        <item x="2"/>
        <item x="3"/>
        <item x="4"/>
        <item x="5"/>
        <item x="6"/>
        <item x="7"/>
        <item x="8"/>
        <item x="9"/>
        <item x="10"/>
        <item x="11"/>
        <item x="12"/>
        <item x="13"/>
        <item x="14"/>
      </items>
    </pivotField>
    <pivotField dataField="1" showAl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formats count="6">
    <format dxfId="32">
      <pivotArea type="all" dataOnly="0" outline="0" fieldPosition="0"/>
    </format>
    <format dxfId="31">
      <pivotArea outline="0" collapsedLevelsAreSubtotals="1" fieldPosition="0"/>
    </format>
    <format dxfId="30">
      <pivotArea type="origin" dataOnly="0" labelOnly="1" outline="0" fieldPosition="0"/>
    </format>
    <format dxfId="29">
      <pivotArea type="topRight" dataOnly="0" labelOnly="1" outline="0" fieldPosition="0"/>
    </format>
    <format dxfId="28">
      <pivotArea dataOnly="0" labelOnly="1" grandRow="1" outline="0" fieldPosition="0"/>
    </format>
    <format dxfId="27">
      <pivotArea dataOnly="0" labelOnly="1" grandCol="1" outline="0" fieldPosition="0"/>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476824-6BB8-4664-82F9-6CF221DCC14D}" name="Representative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51:C57"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7"/>
  </dataFields>
  <formats count="8">
    <format dxfId="40">
      <pivotArea dataOnly="0" labelOnly="1" outline="0" fieldPosition="0">
        <references count="1">
          <reference field="4294967294" count="1">
            <x v="1"/>
          </reference>
        </references>
      </pivotArea>
    </format>
    <format dxfId="39">
      <pivotArea outline="0" collapsedLevelsAreSubtotals="1" fieldPosition="0">
        <references count="1">
          <reference field="4294967294" count="1" selected="0">
            <x v="1"/>
          </reference>
        </references>
      </pivotArea>
    </format>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ED7677-ACCE-4327-83B2-6A7DC03D9076}" name="Summery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E4"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5"/>
    <dataField fld="2" subtotal="count" baseField="0" baseItem="0"/>
    <dataField fld="3" subtotal="count" baseField="0" baseItem="0"/>
    <dataField fld="4" subtotal="count" baseField="0" baseItem="0"/>
  </dataFields>
  <formats count="1">
    <format dxfId="41">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206628-3EA3-45DE-AB4F-89BA5966ECD2}" name="Rep Pivot"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9:E10"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5"/>
    <dataField fld="2" subtotal="count" baseField="0" baseItem="0"/>
    <dataField fld="3" subtotal="count" baseField="0" baseItem="0"/>
    <dataField fld="4" subtotal="count" baseField="0" baseItem="0"/>
  </dataFields>
  <formats count="1">
    <format dxfId="42">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BD84D2-9801-4690-9264-5BAAFFBA171B}" name="M vs F Ratio" cacheId="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3">
  <location ref="A74:D79" firstHeaderRow="1" firstDataRow="2" firstDataCol="1"/>
  <pivotFields count="4">
    <pivotField axis="axisCol"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formats count="10">
    <format dxfId="52">
      <pivotArea type="all" dataOnly="0" outline="0" fieldPosition="0"/>
    </format>
    <format dxfId="51">
      <pivotArea outline="0" collapsedLevelsAreSubtotals="1" fieldPosition="0"/>
    </format>
    <format dxfId="50">
      <pivotArea type="origin" dataOnly="0" labelOnly="1" outline="0" fieldPosition="0"/>
    </format>
    <format dxfId="49">
      <pivotArea field="0" type="button" dataOnly="0" labelOnly="1" outline="0" axis="axisCol" fieldPosition="0"/>
    </format>
    <format dxfId="48">
      <pivotArea type="topRight" dataOnly="0" labelOnly="1" outline="0" fieldPosition="0"/>
    </format>
    <format dxfId="47">
      <pivotArea field="1" type="button" dataOnly="0" labelOnly="1" outline="0" axis="axisRow" fieldPosition="0"/>
    </format>
    <format dxfId="46">
      <pivotArea dataOnly="0" labelOnly="1" fieldPosition="0">
        <references count="1">
          <reference field="1" count="0"/>
        </references>
      </pivotArea>
    </format>
    <format dxfId="45">
      <pivotArea dataOnly="0" labelOnly="1" grandRow="1" outline="0" fieldPosition="0"/>
    </format>
    <format dxfId="44">
      <pivotArea dataOnly="0" labelOnly="1" fieldPosition="0">
        <references count="1">
          <reference field="0" count="0"/>
        </references>
      </pivotArea>
    </format>
    <format dxfId="43">
      <pivotArea dataOnly="0" labelOnly="1" grandCol="1" outline="0" fieldPosition="0"/>
    </format>
  </formats>
  <chartFormats count="6">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B4A576B-311D-4738-A306-BC05A2279DB7}" sourceName="[calls].[Representative]">
  <pivotTables>
    <pivotTable tabId="6" name="Rep Pivot"/>
    <pivotTable tabId="6" name="Monthly Trends"/>
    <pivotTable tabId="6" name="Weekly Trends"/>
    <pivotTable tabId="6" name="Selected Representative"/>
    <pivotTable tabId="6" name="M vs F Ratio"/>
    <pivotTable tabId="6" name="Rep Satisfaction"/>
  </pivotTables>
  <data>
    <olap pivotCacheId="91630461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7C94336-C1AD-407F-9E86-C6F54D459263}"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65E9E72E-9AB1-4E05-B9B4-B57FCFD68725}" cache="Slicer_Representative" caption="Representative" level="1" style="SlicerStyleDark6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dataDxfId="73">
  <autoFilter ref="B3:L1003" xr:uid="{A3C59B71-D053-4B57-AB1E-899F1C5F06CA}"/>
  <tableColumns count="11">
    <tableColumn id="1" xr3:uid="{A2AD6D5F-C481-4C4C-930A-923A5754639A}" name="Call number" dataDxfId="72"/>
    <tableColumn id="2" xr3:uid="{6E1FEEB5-4749-4689-ACB4-6B80FABDC996}" name="Customer ID" dataDxfId="71"/>
    <tableColumn id="3" xr3:uid="{BEB7BC5B-9542-4200-B3AF-209D2A736D88}" name="Duration" dataDxfId="70"/>
    <tableColumn id="4" xr3:uid="{A1817995-EFD7-4CEA-BF34-093CA60B7490}" name="Representative" dataDxfId="69"/>
    <tableColumn id="5" xr3:uid="{5A35565E-8707-4DED-AD15-A0669D67B382}" name="Date of Call" dataDxfId="68"/>
    <tableColumn id="6" xr3:uid="{F2E4F158-B41F-47BC-8DF8-DFCADFEE4E40}" name="Purchase Amount" dataDxfId="67"/>
    <tableColumn id="7" xr3:uid="{04B291B5-47BD-4F78-8FD8-D1551CCA6BD9}" name="Satisfaction Rating" dataDxfId="66"/>
    <tableColumn id="8" xr3:uid="{6E4123C0-0B17-43B8-A142-A1E540CE974C}" name="Financial Year" dataDxfId="65">
      <calculatedColumnFormula>IF(MONTH(Calls[[#This Row],[Date of Call]])&lt;=6, YEAR(Calls[[#This Row],[Date of Call]]), YEAR(Calls[[#This Row],[Date of Call]])+1)</calculatedColumnFormula>
    </tableColumn>
    <tableColumn id="9" xr3:uid="{199FA271-5E9B-46CE-9BC6-2801F92CD17E}" name="Day of week" dataDxfId="64">
      <calculatedColumnFormula>TEXT(Calls[[#This Row],[Date of Call]],"DDDD")</calculatedColumnFormula>
    </tableColumn>
    <tableColumn id="10" xr3:uid="{328CDB09-95B8-4D5E-9ED9-EF0D363735A1}" name="Duration Bucket" dataDxfId="6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6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N3:Q18" totalsRowShown="0" headerRowDxfId="61" dataDxfId="59" headerRowBorderDxfId="60" tableBorderDxfId="58" totalsRowBorderDxfId="57">
  <autoFilter ref="N3:Q18" xr:uid="{27158F51-A707-4171-8A04-81FB0AABCBA5}"/>
  <tableColumns count="4">
    <tableColumn id="1" xr3:uid="{02688061-6A8C-4E23-B7FF-D00CD8B58CAC}" name="Customer ID" dataDxfId="56"/>
    <tableColumn id="2" xr3:uid="{771678B6-DB44-426B-9874-B4E421A440D5}" name="Gedner" dataDxfId="55"/>
    <tableColumn id="3" xr3:uid="{B0D41C62-587E-494D-B49A-603F2C05F8D3}" name="Age" dataDxfId="54"/>
    <tableColumn id="4" xr3:uid="{663F92D6-FE31-4D81-9E01-8D066DDC8A88}" name="City" dataDxfId="5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alpha val="95000"/>
          </a:schemeClr>
        </a:solidFill>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R1003"/>
  <sheetViews>
    <sheetView zoomScale="115" zoomScaleNormal="115" workbookViewId="0">
      <selection activeCell="N22" sqref="N22"/>
    </sheetView>
  </sheetViews>
  <sheetFormatPr defaultRowHeight="14.4" x14ac:dyDescent="0.3"/>
  <cols>
    <col min="1" max="1" width="3.19921875" customWidth="1"/>
    <col min="2" max="3" width="12.8984375" customWidth="1"/>
    <col min="4" max="4" width="10.59765625" customWidth="1"/>
    <col min="5" max="5" width="12" customWidth="1"/>
    <col min="6" max="6" width="13.296875" customWidth="1"/>
    <col min="7" max="7" width="15.5" customWidth="1"/>
    <col min="8" max="8" width="16.09765625" customWidth="1"/>
    <col min="9" max="9" width="13.296875" customWidth="1"/>
    <col min="10" max="10" width="12.5" customWidth="1"/>
    <col min="11" max="11" width="15.5" customWidth="1"/>
    <col min="12" max="12" width="13.3984375" customWidth="1"/>
    <col min="13" max="13" width="7.5" customWidth="1"/>
    <col min="14" max="14" width="13.69921875" customWidth="1"/>
    <col min="15" max="15" width="9.09765625" customWidth="1"/>
    <col min="16" max="16" width="7.5" customWidth="1"/>
    <col min="17" max="17" width="14.59765625" customWidth="1"/>
    <col min="20" max="20" width="10.59765625" customWidth="1"/>
  </cols>
  <sheetData>
    <row r="1" spans="1:18" s="3" customFormat="1" ht="37.200000000000003" customHeight="1" x14ac:dyDescent="0.3">
      <c r="A1" s="7"/>
      <c r="B1" s="8"/>
      <c r="C1" s="9" t="s">
        <v>1003</v>
      </c>
      <c r="D1" s="12"/>
      <c r="E1" s="8"/>
      <c r="F1" s="11"/>
      <c r="G1" s="11"/>
      <c r="H1" s="10"/>
      <c r="I1" s="7"/>
      <c r="J1" s="7"/>
      <c r="K1" s="7"/>
      <c r="L1" s="7"/>
      <c r="M1" s="7"/>
      <c r="N1" s="7"/>
      <c r="O1" s="7"/>
      <c r="P1" s="7"/>
      <c r="Q1" s="7"/>
      <c r="R1" s="7"/>
    </row>
    <row r="2" spans="1:18" x14ac:dyDescent="0.3">
      <c r="R2" s="1"/>
    </row>
    <row r="3" spans="1:18" x14ac:dyDescent="0.3">
      <c r="B3" s="6" t="s">
        <v>25</v>
      </c>
      <c r="C3" s="6" t="s">
        <v>0</v>
      </c>
      <c r="D3" s="15" t="s">
        <v>1</v>
      </c>
      <c r="E3" s="6" t="s">
        <v>3</v>
      </c>
      <c r="F3" s="6" t="s">
        <v>4</v>
      </c>
      <c r="G3" s="4" t="s">
        <v>2</v>
      </c>
      <c r="H3" s="4" t="s">
        <v>994</v>
      </c>
      <c r="I3" t="s">
        <v>1041</v>
      </c>
      <c r="J3" s="27" t="s">
        <v>1036</v>
      </c>
      <c r="K3" s="27" t="s">
        <v>1037</v>
      </c>
      <c r="L3" t="s">
        <v>1038</v>
      </c>
      <c r="N3" s="22" t="s">
        <v>0</v>
      </c>
      <c r="O3" s="19" t="s">
        <v>995</v>
      </c>
      <c r="P3" s="19" t="s">
        <v>996</v>
      </c>
      <c r="Q3" s="16" t="s">
        <v>997</v>
      </c>
    </row>
    <row r="4" spans="1:18" x14ac:dyDescent="0.3">
      <c r="B4" s="5" t="s">
        <v>26</v>
      </c>
      <c r="C4" s="6" t="s">
        <v>20</v>
      </c>
      <c r="D4" s="4">
        <v>116</v>
      </c>
      <c r="E4" s="13" t="s">
        <v>10</v>
      </c>
      <c r="F4" s="14">
        <v>44927</v>
      </c>
      <c r="G4" s="4">
        <v>128</v>
      </c>
      <c r="H4" s="4">
        <v>4.9000000000000004</v>
      </c>
      <c r="I4" s="4">
        <f>IF(MONTH(Calls[[#This Row],[Date of Call]])&lt;=6, YEAR(Calls[[#This Row],[Date of Call]]), YEAR(Calls[[#This Row],[Date of Call]])+1)</f>
        <v>2023</v>
      </c>
      <c r="J4" s="5" t="str">
        <f>TEXT(Calls[[#This Row],[Date of Call]],"DDDD")</f>
        <v>Sunday</v>
      </c>
      <c r="K4" s="5" t="str">
        <f t="array" ref="K4">_xlfn.IFS(Calls[[#This Row],[Duration]]&lt;=10,"Under 10 mins", Calls[[#This Row],[Duration]]&lt;=30, "10 to 30 mins", Calls[[#This Row],[Duration]]&lt;=60, "30 to 60 mins", Calls[[#This Row],[Duration]]&lt;=120, "1 to 2 hours", TRUE, "More than 2 hours")</f>
        <v>1 to 2 hours</v>
      </c>
      <c r="L4" s="4">
        <f>ROUND(Calls[[#This Row],[Satisfaction Rating]],0)</f>
        <v>5</v>
      </c>
      <c r="N4" s="23" t="s">
        <v>17</v>
      </c>
      <c r="O4" s="20" t="s">
        <v>998</v>
      </c>
      <c r="P4" s="25">
        <v>41</v>
      </c>
      <c r="Q4" s="17" t="s">
        <v>1000</v>
      </c>
    </row>
    <row r="5" spans="1:18" x14ac:dyDescent="0.3">
      <c r="B5" s="5" t="s">
        <v>27</v>
      </c>
      <c r="C5" s="6" t="s">
        <v>12</v>
      </c>
      <c r="D5" s="4">
        <v>119</v>
      </c>
      <c r="E5" s="13" t="s">
        <v>10</v>
      </c>
      <c r="F5" s="14">
        <v>44927</v>
      </c>
      <c r="G5" s="4">
        <v>135</v>
      </c>
      <c r="H5" s="4">
        <v>2.9</v>
      </c>
      <c r="I5" s="4">
        <f>IF(MONTH(Calls[[#This Row],[Date of Call]])&lt;=6, YEAR(Calls[[#This Row],[Date of Call]]), YEAR(Calls[[#This Row],[Date of Call]])+1)</f>
        <v>2023</v>
      </c>
      <c r="J5" s="5" t="str">
        <f>TEXT(Calls[[#This Row],[Date of Call]],"DDDD")</f>
        <v>Sunday</v>
      </c>
      <c r="K5" s="5" t="str">
        <f t="array" ref="K5">_xlfn.IFS(Calls[[#This Row],[Duration]]&lt;=10,"Under 10 mins", Calls[[#This Row],[Duration]]&lt;=30, "10 to 30 mins", Calls[[#This Row],[Duration]]&lt;=60, "30 to 60 mins", Calls[[#This Row],[Duration]]&lt;=120, "1 to 2 hours", TRUE, "More than 2 hours")</f>
        <v>1 to 2 hours</v>
      </c>
      <c r="L5" s="4">
        <f>ROUND(Calls[[#This Row],[Satisfaction Rating]],0)</f>
        <v>3</v>
      </c>
      <c r="N5" s="23" t="s">
        <v>24</v>
      </c>
      <c r="O5" s="20" t="s">
        <v>998</v>
      </c>
      <c r="P5" s="25">
        <v>31</v>
      </c>
      <c r="Q5" s="17" t="s">
        <v>1001</v>
      </c>
    </row>
    <row r="6" spans="1:18" x14ac:dyDescent="0.3">
      <c r="B6" s="5" t="s">
        <v>28</v>
      </c>
      <c r="C6" s="6" t="s">
        <v>23</v>
      </c>
      <c r="D6" s="4">
        <v>68</v>
      </c>
      <c r="E6" s="13" t="s">
        <v>9</v>
      </c>
      <c r="F6" s="14">
        <v>44927</v>
      </c>
      <c r="G6" s="4">
        <v>66</v>
      </c>
      <c r="H6" s="4">
        <v>4.7</v>
      </c>
      <c r="I6" s="4">
        <f>IF(MONTH(Calls[[#This Row],[Date of Call]])&lt;=6, YEAR(Calls[[#This Row],[Date of Call]]), YEAR(Calls[[#This Row],[Date of Call]])+1)</f>
        <v>2023</v>
      </c>
      <c r="J6" s="5" t="str">
        <f>TEXT(Calls[[#This Row],[Date of Call]],"DDDD")</f>
        <v>Sunday</v>
      </c>
      <c r="K6" s="5" t="str">
        <f t="array" ref="K6">_xlfn.IFS(Calls[[#This Row],[Duration]]&lt;=10,"Under 10 mins", Calls[[#This Row],[Duration]]&lt;=30, "10 to 30 mins", Calls[[#This Row],[Duration]]&lt;=60, "30 to 60 mins", Calls[[#This Row],[Duration]]&lt;=120, "1 to 2 hours", TRUE, "More than 2 hours")</f>
        <v>1 to 2 hours</v>
      </c>
      <c r="L6" s="4">
        <f>ROUND(Calls[[#This Row],[Satisfaction Rating]],0)</f>
        <v>5</v>
      </c>
      <c r="N6" s="23" t="s">
        <v>20</v>
      </c>
      <c r="O6" s="20" t="s">
        <v>998</v>
      </c>
      <c r="P6" s="25">
        <v>26</v>
      </c>
      <c r="Q6" s="17" t="s">
        <v>1002</v>
      </c>
    </row>
    <row r="7" spans="1:18" x14ac:dyDescent="0.3">
      <c r="B7" s="5" t="s">
        <v>29</v>
      </c>
      <c r="C7" s="6" t="s">
        <v>21</v>
      </c>
      <c r="D7" s="4">
        <v>119</v>
      </c>
      <c r="E7" s="13" t="s">
        <v>9</v>
      </c>
      <c r="F7" s="14">
        <v>44927</v>
      </c>
      <c r="G7" s="4">
        <v>22</v>
      </c>
      <c r="H7" s="4">
        <v>2.9</v>
      </c>
      <c r="I7" s="4">
        <f>IF(MONTH(Calls[[#This Row],[Date of Call]])&lt;=6, YEAR(Calls[[#This Row],[Date of Call]]), YEAR(Calls[[#This Row],[Date of Call]])+1)</f>
        <v>2023</v>
      </c>
      <c r="J7" s="5" t="str">
        <f>TEXT(Calls[[#This Row],[Date of Call]],"DDDD")</f>
        <v>Sunday</v>
      </c>
      <c r="K7" s="5" t="str">
        <f t="array" ref="K7">_xlfn.IFS(Calls[[#This Row],[Duration]]&lt;=10,"Under 10 mins", Calls[[#This Row],[Duration]]&lt;=30, "10 to 30 mins", Calls[[#This Row],[Duration]]&lt;=60, "30 to 60 mins", Calls[[#This Row],[Duration]]&lt;=120, "1 to 2 hours", TRUE, "More than 2 hours")</f>
        <v>1 to 2 hours</v>
      </c>
      <c r="L7" s="4">
        <f>ROUND(Calls[[#This Row],[Satisfaction Rating]],0)</f>
        <v>3</v>
      </c>
      <c r="N7" s="23" t="s">
        <v>12</v>
      </c>
      <c r="O7" s="20" t="s">
        <v>998</v>
      </c>
      <c r="P7" s="25">
        <v>36</v>
      </c>
      <c r="Q7" s="17" t="s">
        <v>1002</v>
      </c>
    </row>
    <row r="8" spans="1:18" x14ac:dyDescent="0.3">
      <c r="B8" s="5" t="s">
        <v>30</v>
      </c>
      <c r="C8" s="6" t="s">
        <v>8</v>
      </c>
      <c r="D8" s="4">
        <v>128</v>
      </c>
      <c r="E8" s="13" t="s">
        <v>11</v>
      </c>
      <c r="F8" s="14">
        <v>44928</v>
      </c>
      <c r="G8" s="4">
        <v>31</v>
      </c>
      <c r="H8" s="4">
        <v>2.8</v>
      </c>
      <c r="I8" s="4">
        <f>IF(MONTH(Calls[[#This Row],[Date of Call]])&lt;=6, YEAR(Calls[[#This Row],[Date of Call]]), YEAR(Calls[[#This Row],[Date of Call]])+1)</f>
        <v>2023</v>
      </c>
      <c r="J8" s="5" t="str">
        <f>TEXT(Calls[[#This Row],[Date of Call]],"DDDD")</f>
        <v>Monday</v>
      </c>
      <c r="K8" s="5" t="str">
        <f t="array" ref="K8">_xlfn.IFS(Calls[[#This Row],[Duration]]&lt;=10,"Under 10 mins", Calls[[#This Row],[Duration]]&lt;=30, "10 to 30 mins", Calls[[#This Row],[Duration]]&lt;=60, "30 to 60 mins", Calls[[#This Row],[Duration]]&lt;=120, "1 to 2 hours", TRUE, "More than 2 hours")</f>
        <v>More than 2 hours</v>
      </c>
      <c r="L8" s="4">
        <f>ROUND(Calls[[#This Row],[Satisfaction Rating]],0)</f>
        <v>3</v>
      </c>
      <c r="N8" s="23" t="s">
        <v>23</v>
      </c>
      <c r="O8" s="20" t="s">
        <v>998</v>
      </c>
      <c r="P8" s="25">
        <v>37</v>
      </c>
      <c r="Q8" s="17" t="s">
        <v>1000</v>
      </c>
    </row>
    <row r="9" spans="1:18" x14ac:dyDescent="0.3">
      <c r="B9" s="5" t="s">
        <v>31</v>
      </c>
      <c r="C9" s="6" t="s">
        <v>8</v>
      </c>
      <c r="D9" s="4">
        <v>49</v>
      </c>
      <c r="E9" s="13" t="s">
        <v>9</v>
      </c>
      <c r="F9" s="14">
        <v>44929</v>
      </c>
      <c r="G9" s="4">
        <v>135</v>
      </c>
      <c r="H9" s="4">
        <v>4.8</v>
      </c>
      <c r="I9" s="4">
        <f>IF(MONTH(Calls[[#This Row],[Date of Call]])&lt;=6, YEAR(Calls[[#This Row],[Date of Call]]), YEAR(Calls[[#This Row],[Date of Call]])+1)</f>
        <v>2023</v>
      </c>
      <c r="J9" s="5" t="str">
        <f>TEXT(Calls[[#This Row],[Date of Call]],"DDDD")</f>
        <v>Tuesday</v>
      </c>
      <c r="K9" s="5" t="str">
        <f t="array" ref="K9">_xlfn.IFS(Calls[[#This Row],[Duration]]&lt;=10,"Under 10 mins", Calls[[#This Row],[Duration]]&lt;=30, "10 to 30 mins", Calls[[#This Row],[Duration]]&lt;=60, "30 to 60 mins", Calls[[#This Row],[Duration]]&lt;=120, "1 to 2 hours", TRUE, "More than 2 hours")</f>
        <v>30 to 60 mins</v>
      </c>
      <c r="L9" s="4">
        <f>ROUND(Calls[[#This Row],[Satisfaction Rating]],0)</f>
        <v>5</v>
      </c>
      <c r="N9" s="23" t="s">
        <v>7</v>
      </c>
      <c r="O9" s="20" t="s">
        <v>998</v>
      </c>
      <c r="P9" s="25">
        <v>23</v>
      </c>
      <c r="Q9" s="17" t="s">
        <v>1000</v>
      </c>
    </row>
    <row r="10" spans="1:18" x14ac:dyDescent="0.3">
      <c r="B10" s="5" t="s">
        <v>32</v>
      </c>
      <c r="C10" s="6" t="s">
        <v>15</v>
      </c>
      <c r="D10" s="4">
        <v>84</v>
      </c>
      <c r="E10" s="13" t="s">
        <v>10</v>
      </c>
      <c r="F10" s="14">
        <v>44929</v>
      </c>
      <c r="G10" s="4">
        <v>60</v>
      </c>
      <c r="H10" s="4">
        <v>4.7</v>
      </c>
      <c r="I10" s="4">
        <f>IF(MONTH(Calls[[#This Row],[Date of Call]])&lt;=6, YEAR(Calls[[#This Row],[Date of Call]]), YEAR(Calls[[#This Row],[Date of Call]])+1)</f>
        <v>2023</v>
      </c>
      <c r="J10" s="5" t="str">
        <f>TEXT(Calls[[#This Row],[Date of Call]],"DDDD")</f>
        <v>Tuesday</v>
      </c>
      <c r="K10" s="5" t="str">
        <f t="array" ref="K10">_xlfn.IFS(Calls[[#This Row],[Duration]]&lt;=10,"Under 10 mins", Calls[[#This Row],[Duration]]&lt;=30, "10 to 30 mins", Calls[[#This Row],[Duration]]&lt;=60, "30 to 60 mins", Calls[[#This Row],[Duration]]&lt;=120, "1 to 2 hours", TRUE, "More than 2 hours")</f>
        <v>1 to 2 hours</v>
      </c>
      <c r="L10" s="4">
        <f>ROUND(Calls[[#This Row],[Satisfaction Rating]],0)</f>
        <v>5</v>
      </c>
      <c r="N10" s="23" t="s">
        <v>15</v>
      </c>
      <c r="O10" s="20" t="s">
        <v>999</v>
      </c>
      <c r="P10" s="25">
        <v>22</v>
      </c>
      <c r="Q10" s="17" t="s">
        <v>1001</v>
      </c>
    </row>
    <row r="11" spans="1:18" x14ac:dyDescent="0.3">
      <c r="B11" s="5" t="s">
        <v>33</v>
      </c>
      <c r="C11" s="6" t="s">
        <v>20</v>
      </c>
      <c r="D11" s="4">
        <v>103</v>
      </c>
      <c r="E11" s="13" t="s">
        <v>13</v>
      </c>
      <c r="F11" s="14">
        <v>44929</v>
      </c>
      <c r="G11" s="4">
        <v>148</v>
      </c>
      <c r="H11" s="4">
        <v>4.4000000000000004</v>
      </c>
      <c r="I11" s="4">
        <f>IF(MONTH(Calls[[#This Row],[Date of Call]])&lt;=6, YEAR(Calls[[#This Row],[Date of Call]]), YEAR(Calls[[#This Row],[Date of Call]])+1)</f>
        <v>2023</v>
      </c>
      <c r="J11" s="5" t="str">
        <f>TEXT(Calls[[#This Row],[Date of Call]],"DDDD")</f>
        <v>Tuesday</v>
      </c>
      <c r="K11" s="5" t="str">
        <f t="array" ref="K11">_xlfn.IFS(Calls[[#This Row],[Duration]]&lt;=10,"Under 10 mins", Calls[[#This Row],[Duration]]&lt;=30, "10 to 30 mins", Calls[[#This Row],[Duration]]&lt;=60, "30 to 60 mins", Calls[[#This Row],[Duration]]&lt;=120, "1 to 2 hours", TRUE, "More than 2 hours")</f>
        <v>1 to 2 hours</v>
      </c>
      <c r="L11" s="4">
        <f>ROUND(Calls[[#This Row],[Satisfaction Rating]],0)</f>
        <v>4</v>
      </c>
      <c r="N11" s="23" t="s">
        <v>5</v>
      </c>
      <c r="O11" s="20" t="s">
        <v>999</v>
      </c>
      <c r="P11" s="25">
        <v>42</v>
      </c>
      <c r="Q11" s="17" t="s">
        <v>1001</v>
      </c>
    </row>
    <row r="12" spans="1:18" x14ac:dyDescent="0.3">
      <c r="B12" s="5" t="s">
        <v>34</v>
      </c>
      <c r="C12" s="6" t="s">
        <v>23</v>
      </c>
      <c r="D12" s="4">
        <v>31</v>
      </c>
      <c r="E12" s="13" t="s">
        <v>9</v>
      </c>
      <c r="F12" s="14">
        <v>44929</v>
      </c>
      <c r="G12" s="4">
        <v>135</v>
      </c>
      <c r="H12" s="4">
        <v>3.6</v>
      </c>
      <c r="I12" s="4">
        <f>IF(MONTH(Calls[[#This Row],[Date of Call]])&lt;=6, YEAR(Calls[[#This Row],[Date of Call]]), YEAR(Calls[[#This Row],[Date of Call]])+1)</f>
        <v>2023</v>
      </c>
      <c r="J12" s="5" t="str">
        <f>TEXT(Calls[[#This Row],[Date of Call]],"DDDD")</f>
        <v>Tuesday</v>
      </c>
      <c r="K12" s="5" t="str">
        <f t="array" ref="K12">_xlfn.IFS(Calls[[#This Row],[Duration]]&lt;=10,"Under 10 mins", Calls[[#This Row],[Duration]]&lt;=30, "10 to 30 mins", Calls[[#This Row],[Duration]]&lt;=60, "30 to 60 mins", Calls[[#This Row],[Duration]]&lt;=120, "1 to 2 hours", TRUE, "More than 2 hours")</f>
        <v>30 to 60 mins</v>
      </c>
      <c r="L12" s="4">
        <f>ROUND(Calls[[#This Row],[Satisfaction Rating]],0)</f>
        <v>4</v>
      </c>
      <c r="N12" s="23" t="s">
        <v>22</v>
      </c>
      <c r="O12" s="20" t="s">
        <v>999</v>
      </c>
      <c r="P12" s="25">
        <v>25</v>
      </c>
      <c r="Q12" s="17" t="s">
        <v>1000</v>
      </c>
    </row>
    <row r="13" spans="1:18" x14ac:dyDescent="0.3">
      <c r="B13" s="5" t="s">
        <v>35</v>
      </c>
      <c r="C13" s="6" t="s">
        <v>18</v>
      </c>
      <c r="D13" s="4">
        <v>44</v>
      </c>
      <c r="E13" s="13" t="s">
        <v>6</v>
      </c>
      <c r="F13" s="14">
        <v>44929</v>
      </c>
      <c r="G13" s="4">
        <v>105</v>
      </c>
      <c r="H13" s="4">
        <v>2.9</v>
      </c>
      <c r="I13" s="4">
        <f>IF(MONTH(Calls[[#This Row],[Date of Call]])&lt;=6, YEAR(Calls[[#This Row],[Date of Call]]), YEAR(Calls[[#This Row],[Date of Call]])+1)</f>
        <v>2023</v>
      </c>
      <c r="J13" s="5" t="str">
        <f>TEXT(Calls[[#This Row],[Date of Call]],"DDDD")</f>
        <v>Tuesday</v>
      </c>
      <c r="K13" s="5" t="str">
        <f t="array" ref="K13">_xlfn.IFS(Calls[[#This Row],[Duration]]&lt;=10,"Under 10 mins", Calls[[#This Row],[Duration]]&lt;=30, "10 to 30 mins", Calls[[#This Row],[Duration]]&lt;=60, "30 to 60 mins", Calls[[#This Row],[Duration]]&lt;=120, "1 to 2 hours", TRUE, "More than 2 hours")</f>
        <v>30 to 60 mins</v>
      </c>
      <c r="L13" s="4">
        <f>ROUND(Calls[[#This Row],[Satisfaction Rating]],0)</f>
        <v>3</v>
      </c>
      <c r="N13" s="23" t="s">
        <v>18</v>
      </c>
      <c r="O13" s="20" t="s">
        <v>999</v>
      </c>
      <c r="P13" s="25">
        <v>30</v>
      </c>
      <c r="Q13" s="17" t="s">
        <v>1001</v>
      </c>
    </row>
    <row r="14" spans="1:18" x14ac:dyDescent="0.3">
      <c r="B14" s="5" t="s">
        <v>36</v>
      </c>
      <c r="C14" s="6" t="s">
        <v>8</v>
      </c>
      <c r="D14" s="4">
        <v>102</v>
      </c>
      <c r="E14" s="13" t="s">
        <v>9</v>
      </c>
      <c r="F14" s="14">
        <v>44929</v>
      </c>
      <c r="G14" s="4">
        <v>69</v>
      </c>
      <c r="H14" s="4">
        <v>4.9000000000000004</v>
      </c>
      <c r="I14" s="4">
        <f>IF(MONTH(Calls[[#This Row],[Date of Call]])&lt;=6, YEAR(Calls[[#This Row],[Date of Call]]), YEAR(Calls[[#This Row],[Date of Call]])+1)</f>
        <v>2023</v>
      </c>
      <c r="J14" s="5" t="str">
        <f>TEXT(Calls[[#This Row],[Date of Call]],"DDDD")</f>
        <v>Tuesday</v>
      </c>
      <c r="K14" s="5" t="str">
        <f t="array" ref="K14">_xlfn.IFS(Calls[[#This Row],[Duration]]&lt;=10,"Under 10 mins", Calls[[#This Row],[Duration]]&lt;=30, "10 to 30 mins", Calls[[#This Row],[Duration]]&lt;=60, "30 to 60 mins", Calls[[#This Row],[Duration]]&lt;=120, "1 to 2 hours", TRUE, "More than 2 hours")</f>
        <v>1 to 2 hours</v>
      </c>
      <c r="L14" s="4">
        <f>ROUND(Calls[[#This Row],[Satisfaction Rating]],0)</f>
        <v>5</v>
      </c>
      <c r="N14" s="23" t="s">
        <v>8</v>
      </c>
      <c r="O14" s="20" t="s">
        <v>999</v>
      </c>
      <c r="P14" s="25">
        <v>30</v>
      </c>
      <c r="Q14" s="17" t="s">
        <v>1002</v>
      </c>
    </row>
    <row r="15" spans="1:18" x14ac:dyDescent="0.3">
      <c r="B15" s="5" t="s">
        <v>37</v>
      </c>
      <c r="C15" s="6" t="s">
        <v>14</v>
      </c>
      <c r="D15" s="4">
        <v>135</v>
      </c>
      <c r="E15" s="13" t="s">
        <v>10</v>
      </c>
      <c r="F15" s="14">
        <v>44929</v>
      </c>
      <c r="G15" s="4">
        <v>46</v>
      </c>
      <c r="H15" s="4">
        <v>3.4</v>
      </c>
      <c r="I15" s="4">
        <f>IF(MONTH(Calls[[#This Row],[Date of Call]])&lt;=6, YEAR(Calls[[#This Row],[Date of Call]]), YEAR(Calls[[#This Row],[Date of Call]])+1)</f>
        <v>2023</v>
      </c>
      <c r="J15" s="5" t="str">
        <f>TEXT(Calls[[#This Row],[Date of Call]],"DDDD")</f>
        <v>Tuesday</v>
      </c>
      <c r="K15" s="5" t="str">
        <f t="array" ref="K15">_xlfn.IFS(Calls[[#This Row],[Duration]]&lt;=10,"Under 10 mins", Calls[[#This Row],[Duration]]&lt;=30, "10 to 30 mins", Calls[[#This Row],[Duration]]&lt;=60, "30 to 60 mins", Calls[[#This Row],[Duration]]&lt;=120, "1 to 2 hours", TRUE, "More than 2 hours")</f>
        <v>More than 2 hours</v>
      </c>
      <c r="L15" s="4">
        <f>ROUND(Calls[[#This Row],[Satisfaction Rating]],0)</f>
        <v>3</v>
      </c>
      <c r="N15" s="23" t="s">
        <v>16</v>
      </c>
      <c r="O15" s="20" t="s">
        <v>999</v>
      </c>
      <c r="P15" s="25">
        <v>28</v>
      </c>
      <c r="Q15" s="17" t="s">
        <v>1002</v>
      </c>
    </row>
    <row r="16" spans="1:18" x14ac:dyDescent="0.3">
      <c r="B16" s="5" t="s">
        <v>38</v>
      </c>
      <c r="C16" s="6" t="s">
        <v>24</v>
      </c>
      <c r="D16" s="4">
        <v>98</v>
      </c>
      <c r="E16" s="13" t="s">
        <v>9</v>
      </c>
      <c r="F16" s="14">
        <v>44930</v>
      </c>
      <c r="G16" s="4">
        <v>108</v>
      </c>
      <c r="H16" s="4">
        <v>3.5</v>
      </c>
      <c r="I16" s="4">
        <f>IF(MONTH(Calls[[#This Row],[Date of Call]])&lt;=6, YEAR(Calls[[#This Row],[Date of Call]]), YEAR(Calls[[#This Row],[Date of Call]])+1)</f>
        <v>2023</v>
      </c>
      <c r="J16" s="5" t="str">
        <f>TEXT(Calls[[#This Row],[Date of Call]],"DDDD")</f>
        <v>Wednesday</v>
      </c>
      <c r="K16" s="5" t="str">
        <f t="array" ref="K16">_xlfn.IFS(Calls[[#This Row],[Duration]]&lt;=10,"Under 10 mins", Calls[[#This Row],[Duration]]&lt;=30, "10 to 30 mins", Calls[[#This Row],[Duration]]&lt;=60, "30 to 60 mins", Calls[[#This Row],[Duration]]&lt;=120, "1 to 2 hours", TRUE, "More than 2 hours")</f>
        <v>1 to 2 hours</v>
      </c>
      <c r="L16" s="4">
        <f>ROUND(Calls[[#This Row],[Satisfaction Rating]],0)</f>
        <v>4</v>
      </c>
      <c r="N16" s="23" t="s">
        <v>14</v>
      </c>
      <c r="O16" s="20" t="s">
        <v>999</v>
      </c>
      <c r="P16" s="25">
        <v>37</v>
      </c>
      <c r="Q16" s="17" t="s">
        <v>1001</v>
      </c>
    </row>
    <row r="17" spans="2:17" x14ac:dyDescent="0.3">
      <c r="B17" s="5" t="s">
        <v>39</v>
      </c>
      <c r="C17" s="6" t="s">
        <v>18</v>
      </c>
      <c r="D17" s="4">
        <v>139</v>
      </c>
      <c r="E17" s="13" t="s">
        <v>9</v>
      </c>
      <c r="F17" s="14">
        <v>44930</v>
      </c>
      <c r="G17" s="4">
        <v>96</v>
      </c>
      <c r="H17" s="4">
        <v>4</v>
      </c>
      <c r="I17" s="4">
        <f>IF(MONTH(Calls[[#This Row],[Date of Call]])&lt;=6, YEAR(Calls[[#This Row],[Date of Call]]), YEAR(Calls[[#This Row],[Date of Call]])+1)</f>
        <v>2023</v>
      </c>
      <c r="J17" s="5" t="str">
        <f>TEXT(Calls[[#This Row],[Date of Call]],"DDDD")</f>
        <v>Wednesday</v>
      </c>
      <c r="K17" s="5" t="str">
        <f t="array" ref="K17">_xlfn.IFS(Calls[[#This Row],[Duration]]&lt;=10,"Under 10 mins", Calls[[#This Row],[Duration]]&lt;=30, "10 to 30 mins", Calls[[#This Row],[Duration]]&lt;=60, "30 to 60 mins", Calls[[#This Row],[Duration]]&lt;=120, "1 to 2 hours", TRUE, "More than 2 hours")</f>
        <v>More than 2 hours</v>
      </c>
      <c r="L17" s="4">
        <f>ROUND(Calls[[#This Row],[Satisfaction Rating]],0)</f>
        <v>4</v>
      </c>
      <c r="N17" s="23" t="s">
        <v>21</v>
      </c>
      <c r="O17" s="20" t="s">
        <v>999</v>
      </c>
      <c r="P17" s="25">
        <v>38</v>
      </c>
      <c r="Q17" s="17" t="s">
        <v>1000</v>
      </c>
    </row>
    <row r="18" spans="2:17" x14ac:dyDescent="0.3">
      <c r="B18" s="5" t="s">
        <v>40</v>
      </c>
      <c r="C18" s="6" t="s">
        <v>14</v>
      </c>
      <c r="D18" s="4">
        <v>48</v>
      </c>
      <c r="E18" s="13" t="s">
        <v>11</v>
      </c>
      <c r="F18" s="14">
        <v>44930</v>
      </c>
      <c r="G18" s="4">
        <v>68</v>
      </c>
      <c r="H18" s="4">
        <v>4.9000000000000004</v>
      </c>
      <c r="I18" s="4">
        <f>IF(MONTH(Calls[[#This Row],[Date of Call]])&lt;=6, YEAR(Calls[[#This Row],[Date of Call]]), YEAR(Calls[[#This Row],[Date of Call]])+1)</f>
        <v>2023</v>
      </c>
      <c r="J18" s="5" t="str">
        <f>TEXT(Calls[[#This Row],[Date of Call]],"DDDD")</f>
        <v>Wednesday</v>
      </c>
      <c r="K18" s="5" t="str">
        <f t="array" ref="K18">_xlfn.IFS(Calls[[#This Row],[Duration]]&lt;=10,"Under 10 mins", Calls[[#This Row],[Duration]]&lt;=30, "10 to 30 mins", Calls[[#This Row],[Duration]]&lt;=60, "30 to 60 mins", Calls[[#This Row],[Duration]]&lt;=120, "1 to 2 hours", TRUE, "More than 2 hours")</f>
        <v>30 to 60 mins</v>
      </c>
      <c r="L18" s="4">
        <f>ROUND(Calls[[#This Row],[Satisfaction Rating]],0)</f>
        <v>5</v>
      </c>
      <c r="N18" s="24" t="s">
        <v>19</v>
      </c>
      <c r="O18" s="21" t="s">
        <v>999</v>
      </c>
      <c r="P18" s="26">
        <v>43</v>
      </c>
      <c r="Q18" s="18" t="s">
        <v>1001</v>
      </c>
    </row>
    <row r="19" spans="2:17" x14ac:dyDescent="0.3">
      <c r="B19" s="5" t="s">
        <v>41</v>
      </c>
      <c r="C19" s="6" t="s">
        <v>18</v>
      </c>
      <c r="D19" s="4">
        <v>176</v>
      </c>
      <c r="E19" s="13" t="s">
        <v>10</v>
      </c>
      <c r="F19" s="14">
        <v>44931</v>
      </c>
      <c r="G19" s="4">
        <v>24</v>
      </c>
      <c r="H19" s="4">
        <v>4.8</v>
      </c>
      <c r="I19" s="4">
        <f>IF(MONTH(Calls[[#This Row],[Date of Call]])&lt;=6, YEAR(Calls[[#This Row],[Date of Call]]), YEAR(Calls[[#This Row],[Date of Call]])+1)</f>
        <v>2023</v>
      </c>
      <c r="J19" s="5" t="str">
        <f>TEXT(Calls[[#This Row],[Date of Call]],"DDDD")</f>
        <v>Thursday</v>
      </c>
      <c r="K19" s="5" t="str">
        <f t="array" ref="K19">_xlfn.IFS(Calls[[#This Row],[Duration]]&lt;=10,"Under 10 mins", Calls[[#This Row],[Duration]]&lt;=30, "10 to 30 mins", Calls[[#This Row],[Duration]]&lt;=60, "30 to 60 mins", Calls[[#This Row],[Duration]]&lt;=120, "1 to 2 hours", TRUE, "More than 2 hours")</f>
        <v>More than 2 hours</v>
      </c>
      <c r="L19" s="4">
        <f>ROUND(Calls[[#This Row],[Satisfaction Rating]],0)</f>
        <v>5</v>
      </c>
    </row>
    <row r="20" spans="2:17" x14ac:dyDescent="0.3">
      <c r="B20" s="5" t="s">
        <v>42</v>
      </c>
      <c r="C20" s="6" t="s">
        <v>18</v>
      </c>
      <c r="D20" s="4">
        <v>99</v>
      </c>
      <c r="E20" s="13" t="s">
        <v>11</v>
      </c>
      <c r="F20" s="14">
        <v>44931</v>
      </c>
      <c r="G20" s="4">
        <v>195</v>
      </c>
      <c r="H20" s="4">
        <v>3.9</v>
      </c>
      <c r="I20" s="4">
        <f>IF(MONTH(Calls[[#This Row],[Date of Call]])&lt;=6, YEAR(Calls[[#This Row],[Date of Call]]), YEAR(Calls[[#This Row],[Date of Call]])+1)</f>
        <v>2023</v>
      </c>
      <c r="J20" s="5" t="str">
        <f>TEXT(Calls[[#This Row],[Date of Call]],"DDDD")</f>
        <v>Thursday</v>
      </c>
      <c r="K20" s="5" t="str">
        <f t="array" ref="K20">_xlfn.IFS(Calls[[#This Row],[Duration]]&lt;=10,"Under 10 mins", Calls[[#This Row],[Duration]]&lt;=30, "10 to 30 mins", Calls[[#This Row],[Duration]]&lt;=60, "30 to 60 mins", Calls[[#This Row],[Duration]]&lt;=120, "1 to 2 hours", TRUE, "More than 2 hours")</f>
        <v>1 to 2 hours</v>
      </c>
      <c r="L20" s="4">
        <f>ROUND(Calls[[#This Row],[Satisfaction Rating]],0)</f>
        <v>4</v>
      </c>
    </row>
    <row r="21" spans="2:17" x14ac:dyDescent="0.3">
      <c r="B21" s="5" t="s">
        <v>43</v>
      </c>
      <c r="C21" s="6" t="s">
        <v>22</v>
      </c>
      <c r="D21" s="4">
        <v>28</v>
      </c>
      <c r="E21" s="13" t="s">
        <v>6</v>
      </c>
      <c r="F21" s="14">
        <v>44931</v>
      </c>
      <c r="G21" s="4">
        <v>28</v>
      </c>
      <c r="H21" s="4">
        <v>3.8</v>
      </c>
      <c r="I21" s="4">
        <f>IF(MONTH(Calls[[#This Row],[Date of Call]])&lt;=6, YEAR(Calls[[#This Row],[Date of Call]]), YEAR(Calls[[#This Row],[Date of Call]])+1)</f>
        <v>2023</v>
      </c>
      <c r="J21" s="5" t="str">
        <f>TEXT(Calls[[#This Row],[Date of Call]],"DDDD")</f>
        <v>Thursday</v>
      </c>
      <c r="K21" s="5" t="str">
        <f t="array" ref="K21">_xlfn.IFS(Calls[[#This Row],[Duration]]&lt;=10,"Under 10 mins", Calls[[#This Row],[Duration]]&lt;=30, "10 to 30 mins", Calls[[#This Row],[Duration]]&lt;=60, "30 to 60 mins", Calls[[#This Row],[Duration]]&lt;=120, "1 to 2 hours", TRUE, "More than 2 hours")</f>
        <v>10 to 30 mins</v>
      </c>
      <c r="L21" s="4">
        <f>ROUND(Calls[[#This Row],[Satisfaction Rating]],0)</f>
        <v>4</v>
      </c>
    </row>
    <row r="22" spans="2:17" x14ac:dyDescent="0.3">
      <c r="B22" s="5" t="s">
        <v>44</v>
      </c>
      <c r="C22" s="6" t="s">
        <v>15</v>
      </c>
      <c r="D22" s="4">
        <v>54</v>
      </c>
      <c r="E22" s="13" t="s">
        <v>9</v>
      </c>
      <c r="F22" s="14">
        <v>44931</v>
      </c>
      <c r="G22" s="4">
        <v>170</v>
      </c>
      <c r="H22" s="4">
        <v>4.3</v>
      </c>
      <c r="I22" s="4">
        <f>IF(MONTH(Calls[[#This Row],[Date of Call]])&lt;=6, YEAR(Calls[[#This Row],[Date of Call]]), YEAR(Calls[[#This Row],[Date of Call]])+1)</f>
        <v>2023</v>
      </c>
      <c r="J22" s="5" t="str">
        <f>TEXT(Calls[[#This Row],[Date of Call]],"DDDD")</f>
        <v>Thursday</v>
      </c>
      <c r="K22" s="5" t="str">
        <f t="array" ref="K22">_xlfn.IFS(Calls[[#This Row],[Duration]]&lt;=10,"Under 10 mins", Calls[[#This Row],[Duration]]&lt;=30, "10 to 30 mins", Calls[[#This Row],[Duration]]&lt;=60, "30 to 60 mins", Calls[[#This Row],[Duration]]&lt;=120, "1 to 2 hours", TRUE, "More than 2 hours")</f>
        <v>30 to 60 mins</v>
      </c>
      <c r="L22" s="4">
        <f>ROUND(Calls[[#This Row],[Satisfaction Rating]],0)</f>
        <v>4</v>
      </c>
    </row>
    <row r="23" spans="2:17" x14ac:dyDescent="0.3">
      <c r="B23" s="5" t="s">
        <v>45</v>
      </c>
      <c r="C23" s="6" t="s">
        <v>7</v>
      </c>
      <c r="D23" s="4">
        <v>48</v>
      </c>
      <c r="E23" s="13" t="s">
        <v>10</v>
      </c>
      <c r="F23" s="14">
        <v>44932</v>
      </c>
      <c r="G23" s="4">
        <v>30</v>
      </c>
      <c r="H23" s="4">
        <v>4.4000000000000004</v>
      </c>
      <c r="I23" s="4">
        <f>IF(MONTH(Calls[[#This Row],[Date of Call]])&lt;=6, YEAR(Calls[[#This Row],[Date of Call]]), YEAR(Calls[[#This Row],[Date of Call]])+1)</f>
        <v>2023</v>
      </c>
      <c r="J23" s="5" t="str">
        <f>TEXT(Calls[[#This Row],[Date of Call]],"DDDD")</f>
        <v>Friday</v>
      </c>
      <c r="K23" s="5" t="str">
        <f t="array" ref="K23">_xlfn.IFS(Calls[[#This Row],[Duration]]&lt;=10,"Under 10 mins", Calls[[#This Row],[Duration]]&lt;=30, "10 to 30 mins", Calls[[#This Row],[Duration]]&lt;=60, "30 to 60 mins", Calls[[#This Row],[Duration]]&lt;=120, "1 to 2 hours", TRUE, "More than 2 hours")</f>
        <v>30 to 60 mins</v>
      </c>
      <c r="L23" s="4">
        <f>ROUND(Calls[[#This Row],[Satisfaction Rating]],0)</f>
        <v>4</v>
      </c>
    </row>
    <row r="24" spans="2:17" x14ac:dyDescent="0.3">
      <c r="B24" s="5" t="s">
        <v>46</v>
      </c>
      <c r="C24" s="6" t="s">
        <v>12</v>
      </c>
      <c r="D24" s="4">
        <v>128</v>
      </c>
      <c r="E24" s="13" t="s">
        <v>10</v>
      </c>
      <c r="F24" s="14">
        <v>44932</v>
      </c>
      <c r="G24" s="4">
        <v>72</v>
      </c>
      <c r="H24" s="4">
        <v>5</v>
      </c>
      <c r="I24" s="4">
        <f>IF(MONTH(Calls[[#This Row],[Date of Call]])&lt;=6, YEAR(Calls[[#This Row],[Date of Call]]), YEAR(Calls[[#This Row],[Date of Call]])+1)</f>
        <v>2023</v>
      </c>
      <c r="J24" s="5" t="str">
        <f>TEXT(Calls[[#This Row],[Date of Call]],"DDDD")</f>
        <v>Friday</v>
      </c>
      <c r="K24" s="5" t="str">
        <f t="array" ref="K24">_xlfn.IFS(Calls[[#This Row],[Duration]]&lt;=10,"Under 10 mins", Calls[[#This Row],[Duration]]&lt;=30, "10 to 30 mins", Calls[[#This Row],[Duration]]&lt;=60, "30 to 60 mins", Calls[[#This Row],[Duration]]&lt;=120, "1 to 2 hours", TRUE, "More than 2 hours")</f>
        <v>More than 2 hours</v>
      </c>
      <c r="L24" s="4">
        <f>ROUND(Calls[[#This Row],[Satisfaction Rating]],0)</f>
        <v>5</v>
      </c>
    </row>
    <row r="25" spans="2:17" x14ac:dyDescent="0.3">
      <c r="B25" s="5" t="s">
        <v>47</v>
      </c>
      <c r="C25" s="6" t="s">
        <v>12</v>
      </c>
      <c r="D25" s="4">
        <v>38</v>
      </c>
      <c r="E25" s="13" t="s">
        <v>13</v>
      </c>
      <c r="F25" s="14">
        <v>44933</v>
      </c>
      <c r="G25" s="4">
        <v>92</v>
      </c>
      <c r="H25" s="4">
        <v>4.9000000000000004</v>
      </c>
      <c r="I25" s="4">
        <f>IF(MONTH(Calls[[#This Row],[Date of Call]])&lt;=6, YEAR(Calls[[#This Row],[Date of Call]]), YEAR(Calls[[#This Row],[Date of Call]])+1)</f>
        <v>2023</v>
      </c>
      <c r="J25" s="5" t="str">
        <f>TEXT(Calls[[#This Row],[Date of Call]],"DDDD")</f>
        <v>Saturday</v>
      </c>
      <c r="K25" s="5" t="str">
        <f t="array" ref="K25">_xlfn.IFS(Calls[[#This Row],[Duration]]&lt;=10,"Under 10 mins", Calls[[#This Row],[Duration]]&lt;=30, "10 to 30 mins", Calls[[#This Row],[Duration]]&lt;=60, "30 to 60 mins", Calls[[#This Row],[Duration]]&lt;=120, "1 to 2 hours", TRUE, "More than 2 hours")</f>
        <v>30 to 60 mins</v>
      </c>
      <c r="L25" s="4">
        <f>ROUND(Calls[[#This Row],[Satisfaction Rating]],0)</f>
        <v>5</v>
      </c>
    </row>
    <row r="26" spans="2:17" x14ac:dyDescent="0.3">
      <c r="B26" s="5" t="s">
        <v>48</v>
      </c>
      <c r="C26" s="6" t="s">
        <v>20</v>
      </c>
      <c r="D26" s="4">
        <v>67</v>
      </c>
      <c r="E26" s="13" t="s">
        <v>13</v>
      </c>
      <c r="F26" s="14">
        <v>44934</v>
      </c>
      <c r="G26" s="4">
        <v>165</v>
      </c>
      <c r="H26" s="4">
        <v>4.5</v>
      </c>
      <c r="I26" s="4">
        <f>IF(MONTH(Calls[[#This Row],[Date of Call]])&lt;=6, YEAR(Calls[[#This Row],[Date of Call]]), YEAR(Calls[[#This Row],[Date of Call]])+1)</f>
        <v>2023</v>
      </c>
      <c r="J26" s="5" t="str">
        <f>TEXT(Calls[[#This Row],[Date of Call]],"DDDD")</f>
        <v>Sunday</v>
      </c>
      <c r="K26" s="5" t="str">
        <f t="array" ref="K26">_xlfn.IFS(Calls[[#This Row],[Duration]]&lt;=10,"Under 10 mins", Calls[[#This Row],[Duration]]&lt;=30, "10 to 30 mins", Calls[[#This Row],[Duration]]&lt;=60, "30 to 60 mins", Calls[[#This Row],[Duration]]&lt;=120, "1 to 2 hours", TRUE, "More than 2 hours")</f>
        <v>1 to 2 hours</v>
      </c>
      <c r="L26" s="4">
        <f>ROUND(Calls[[#This Row],[Satisfaction Rating]],0)</f>
        <v>5</v>
      </c>
    </row>
    <row r="27" spans="2:17" x14ac:dyDescent="0.3">
      <c r="B27" s="5" t="s">
        <v>49</v>
      </c>
      <c r="C27" s="6" t="s">
        <v>19</v>
      </c>
      <c r="D27" s="4">
        <v>58</v>
      </c>
      <c r="E27" s="13" t="s">
        <v>9</v>
      </c>
      <c r="F27" s="14">
        <v>44934</v>
      </c>
      <c r="G27" s="4">
        <v>140</v>
      </c>
      <c r="H27" s="4">
        <v>2.1</v>
      </c>
      <c r="I27" s="4">
        <f>IF(MONTH(Calls[[#This Row],[Date of Call]])&lt;=6, YEAR(Calls[[#This Row],[Date of Call]]), YEAR(Calls[[#This Row],[Date of Call]])+1)</f>
        <v>2023</v>
      </c>
      <c r="J27" s="5" t="str">
        <f>TEXT(Calls[[#This Row],[Date of Call]],"DDDD")</f>
        <v>Sunday</v>
      </c>
      <c r="K27" s="5" t="str">
        <f t="array" ref="K27">_xlfn.IFS(Calls[[#This Row],[Duration]]&lt;=10,"Under 10 mins", Calls[[#This Row],[Duration]]&lt;=30, "10 to 30 mins", Calls[[#This Row],[Duration]]&lt;=60, "30 to 60 mins", Calls[[#This Row],[Duration]]&lt;=120, "1 to 2 hours", TRUE, "More than 2 hours")</f>
        <v>30 to 60 mins</v>
      </c>
      <c r="L27" s="4">
        <f>ROUND(Calls[[#This Row],[Satisfaction Rating]],0)</f>
        <v>2</v>
      </c>
    </row>
    <row r="28" spans="2:17" x14ac:dyDescent="0.3">
      <c r="B28" s="5" t="s">
        <v>50</v>
      </c>
      <c r="C28" s="6" t="s">
        <v>18</v>
      </c>
      <c r="D28" s="4">
        <v>54</v>
      </c>
      <c r="E28" s="13" t="s">
        <v>11</v>
      </c>
      <c r="F28" s="14">
        <v>44934</v>
      </c>
      <c r="G28" s="4">
        <v>111</v>
      </c>
      <c r="H28" s="4">
        <v>3.3</v>
      </c>
      <c r="I28" s="4">
        <f>IF(MONTH(Calls[[#This Row],[Date of Call]])&lt;=6, YEAR(Calls[[#This Row],[Date of Call]]), YEAR(Calls[[#This Row],[Date of Call]])+1)</f>
        <v>2023</v>
      </c>
      <c r="J28" s="5" t="str">
        <f>TEXT(Calls[[#This Row],[Date of Call]],"DDDD")</f>
        <v>Sunday</v>
      </c>
      <c r="K28" s="5" t="str">
        <f t="array" ref="K28">_xlfn.IFS(Calls[[#This Row],[Duration]]&lt;=10,"Under 10 mins", Calls[[#This Row],[Duration]]&lt;=30, "10 to 30 mins", Calls[[#This Row],[Duration]]&lt;=60, "30 to 60 mins", Calls[[#This Row],[Duration]]&lt;=120, "1 to 2 hours", TRUE, "More than 2 hours")</f>
        <v>30 to 60 mins</v>
      </c>
      <c r="L28" s="4">
        <f>ROUND(Calls[[#This Row],[Satisfaction Rating]],0)</f>
        <v>3</v>
      </c>
    </row>
    <row r="29" spans="2:17" x14ac:dyDescent="0.3">
      <c r="B29" s="5" t="s">
        <v>51</v>
      </c>
      <c r="C29" s="6" t="s">
        <v>16</v>
      </c>
      <c r="D29" s="4">
        <v>28</v>
      </c>
      <c r="E29" s="13" t="s">
        <v>10</v>
      </c>
      <c r="F29" s="14">
        <v>44935</v>
      </c>
      <c r="G29" s="4">
        <v>63</v>
      </c>
      <c r="H29" s="4">
        <v>4.0999999999999996</v>
      </c>
      <c r="I29" s="4">
        <f>IF(MONTH(Calls[[#This Row],[Date of Call]])&lt;=6, YEAR(Calls[[#This Row],[Date of Call]]), YEAR(Calls[[#This Row],[Date of Call]])+1)</f>
        <v>2023</v>
      </c>
      <c r="J29" s="5" t="str">
        <f>TEXT(Calls[[#This Row],[Date of Call]],"DDDD")</f>
        <v>Monday</v>
      </c>
      <c r="K29" s="5" t="str">
        <f t="array" ref="K29">_xlfn.IFS(Calls[[#This Row],[Duration]]&lt;=10,"Under 10 mins", Calls[[#This Row],[Duration]]&lt;=30, "10 to 30 mins", Calls[[#This Row],[Duration]]&lt;=60, "30 to 60 mins", Calls[[#This Row],[Duration]]&lt;=120, "1 to 2 hours", TRUE, "More than 2 hours")</f>
        <v>10 to 30 mins</v>
      </c>
      <c r="L29" s="4">
        <f>ROUND(Calls[[#This Row],[Satisfaction Rating]],0)</f>
        <v>4</v>
      </c>
    </row>
    <row r="30" spans="2:17" x14ac:dyDescent="0.3">
      <c r="B30" s="5" t="s">
        <v>52</v>
      </c>
      <c r="C30" s="6" t="s">
        <v>24</v>
      </c>
      <c r="D30" s="4">
        <v>73</v>
      </c>
      <c r="E30" s="13" t="s">
        <v>10</v>
      </c>
      <c r="F30" s="14">
        <v>44935</v>
      </c>
      <c r="G30" s="4">
        <v>80</v>
      </c>
      <c r="H30" s="4">
        <v>4.2</v>
      </c>
      <c r="I30" s="4">
        <f>IF(MONTH(Calls[[#This Row],[Date of Call]])&lt;=6, YEAR(Calls[[#This Row],[Date of Call]]), YEAR(Calls[[#This Row],[Date of Call]])+1)</f>
        <v>2023</v>
      </c>
      <c r="J30" s="5" t="str">
        <f>TEXT(Calls[[#This Row],[Date of Call]],"DDDD")</f>
        <v>Monday</v>
      </c>
      <c r="K30" s="5" t="str">
        <f t="array" ref="K30">_xlfn.IFS(Calls[[#This Row],[Duration]]&lt;=10,"Under 10 mins", Calls[[#This Row],[Duration]]&lt;=30, "10 to 30 mins", Calls[[#This Row],[Duration]]&lt;=60, "30 to 60 mins", Calls[[#This Row],[Duration]]&lt;=120, "1 to 2 hours", TRUE, "More than 2 hours")</f>
        <v>1 to 2 hours</v>
      </c>
      <c r="L30" s="4">
        <f>ROUND(Calls[[#This Row],[Satisfaction Rating]],0)</f>
        <v>4</v>
      </c>
    </row>
    <row r="31" spans="2:17" x14ac:dyDescent="0.3">
      <c r="B31" s="5" t="s">
        <v>53</v>
      </c>
      <c r="C31" s="6" t="s">
        <v>8</v>
      </c>
      <c r="D31" s="4">
        <v>81</v>
      </c>
      <c r="E31" s="13" t="s">
        <v>10</v>
      </c>
      <c r="F31" s="14">
        <v>44936</v>
      </c>
      <c r="G31" s="4">
        <v>50</v>
      </c>
      <c r="H31" s="4">
        <v>4.5999999999999996</v>
      </c>
      <c r="I31" s="4">
        <f>IF(MONTH(Calls[[#This Row],[Date of Call]])&lt;=6, YEAR(Calls[[#This Row],[Date of Call]]), YEAR(Calls[[#This Row],[Date of Call]])+1)</f>
        <v>2023</v>
      </c>
      <c r="J31" s="5" t="str">
        <f>TEXT(Calls[[#This Row],[Date of Call]],"DDDD")</f>
        <v>Tuesday</v>
      </c>
      <c r="K31" s="5" t="str">
        <f t="array" ref="K31">_xlfn.IFS(Calls[[#This Row],[Duration]]&lt;=10,"Under 10 mins", Calls[[#This Row],[Duration]]&lt;=30, "10 to 30 mins", Calls[[#This Row],[Duration]]&lt;=60, "30 to 60 mins", Calls[[#This Row],[Duration]]&lt;=120, "1 to 2 hours", TRUE, "More than 2 hours")</f>
        <v>1 to 2 hours</v>
      </c>
      <c r="L31" s="4">
        <f>ROUND(Calls[[#This Row],[Satisfaction Rating]],0)</f>
        <v>5</v>
      </c>
    </row>
    <row r="32" spans="2:17" x14ac:dyDescent="0.3">
      <c r="B32" s="5" t="s">
        <v>54</v>
      </c>
      <c r="C32" s="6" t="s">
        <v>22</v>
      </c>
      <c r="D32" s="4">
        <v>31</v>
      </c>
      <c r="E32" s="13" t="s">
        <v>13</v>
      </c>
      <c r="F32" s="14">
        <v>44936</v>
      </c>
      <c r="G32" s="4">
        <v>123</v>
      </c>
      <c r="H32" s="4">
        <v>2.9</v>
      </c>
      <c r="I32" s="4">
        <f>IF(MONTH(Calls[[#This Row],[Date of Call]])&lt;=6, YEAR(Calls[[#This Row],[Date of Call]]), YEAR(Calls[[#This Row],[Date of Call]])+1)</f>
        <v>2023</v>
      </c>
      <c r="J32" s="5" t="str">
        <f>TEXT(Calls[[#This Row],[Date of Call]],"DDDD")</f>
        <v>Tuesday</v>
      </c>
      <c r="K32" s="5" t="str">
        <f t="array" ref="K32">_xlfn.IFS(Calls[[#This Row],[Duration]]&lt;=10,"Under 10 mins", Calls[[#This Row],[Duration]]&lt;=30, "10 to 30 mins", Calls[[#This Row],[Duration]]&lt;=60, "30 to 60 mins", Calls[[#This Row],[Duration]]&lt;=120, "1 to 2 hours", TRUE, "More than 2 hours")</f>
        <v>30 to 60 mins</v>
      </c>
      <c r="L32" s="4">
        <f>ROUND(Calls[[#This Row],[Satisfaction Rating]],0)</f>
        <v>3</v>
      </c>
    </row>
    <row r="33" spans="2:12" x14ac:dyDescent="0.3">
      <c r="B33" s="5" t="s">
        <v>55</v>
      </c>
      <c r="C33" s="6" t="s">
        <v>19</v>
      </c>
      <c r="D33" s="4">
        <v>155</v>
      </c>
      <c r="E33" s="13" t="s">
        <v>11</v>
      </c>
      <c r="F33" s="14">
        <v>44936</v>
      </c>
      <c r="G33" s="4">
        <v>110</v>
      </c>
      <c r="H33" s="4">
        <v>4.8</v>
      </c>
      <c r="I33" s="4">
        <f>IF(MONTH(Calls[[#This Row],[Date of Call]])&lt;=6, YEAR(Calls[[#This Row],[Date of Call]]), YEAR(Calls[[#This Row],[Date of Call]])+1)</f>
        <v>2023</v>
      </c>
      <c r="J33" s="5" t="str">
        <f>TEXT(Calls[[#This Row],[Date of Call]],"DDDD")</f>
        <v>Tuesday</v>
      </c>
      <c r="K33" s="5" t="str">
        <f t="array" ref="K33">_xlfn.IFS(Calls[[#This Row],[Duration]]&lt;=10,"Under 10 mins", Calls[[#This Row],[Duration]]&lt;=30, "10 to 30 mins", Calls[[#This Row],[Duration]]&lt;=60, "30 to 60 mins", Calls[[#This Row],[Duration]]&lt;=120, "1 to 2 hours", TRUE, "More than 2 hours")</f>
        <v>More than 2 hours</v>
      </c>
      <c r="L33" s="4">
        <f>ROUND(Calls[[#This Row],[Satisfaction Rating]],0)</f>
        <v>5</v>
      </c>
    </row>
    <row r="34" spans="2:12" x14ac:dyDescent="0.3">
      <c r="B34" s="5" t="s">
        <v>56</v>
      </c>
      <c r="C34" s="6" t="s">
        <v>22</v>
      </c>
      <c r="D34" s="4">
        <v>80</v>
      </c>
      <c r="E34" s="13" t="s">
        <v>10</v>
      </c>
      <c r="F34" s="14">
        <v>44936</v>
      </c>
      <c r="G34" s="4">
        <v>140</v>
      </c>
      <c r="H34" s="4">
        <v>4.2</v>
      </c>
      <c r="I34" s="4">
        <f>IF(MONTH(Calls[[#This Row],[Date of Call]])&lt;=6, YEAR(Calls[[#This Row],[Date of Call]]), YEAR(Calls[[#This Row],[Date of Call]])+1)</f>
        <v>2023</v>
      </c>
      <c r="J34" s="5" t="str">
        <f>TEXT(Calls[[#This Row],[Date of Call]],"DDDD")</f>
        <v>Tuesday</v>
      </c>
      <c r="K34" s="5" t="str">
        <f t="array" ref="K34">_xlfn.IFS(Calls[[#This Row],[Duration]]&lt;=10,"Under 10 mins", Calls[[#This Row],[Duration]]&lt;=30, "10 to 30 mins", Calls[[#This Row],[Duration]]&lt;=60, "30 to 60 mins", Calls[[#This Row],[Duration]]&lt;=120, "1 to 2 hours", TRUE, "More than 2 hours")</f>
        <v>1 to 2 hours</v>
      </c>
      <c r="L34" s="4">
        <f>ROUND(Calls[[#This Row],[Satisfaction Rating]],0)</f>
        <v>4</v>
      </c>
    </row>
    <row r="35" spans="2:12" x14ac:dyDescent="0.3">
      <c r="B35" s="5" t="s">
        <v>57</v>
      </c>
      <c r="C35" s="6" t="s">
        <v>8</v>
      </c>
      <c r="D35" s="4">
        <v>82</v>
      </c>
      <c r="E35" s="13" t="s">
        <v>10</v>
      </c>
      <c r="F35" s="14">
        <v>44938</v>
      </c>
      <c r="G35" s="4">
        <v>42</v>
      </c>
      <c r="H35" s="4">
        <v>3.7</v>
      </c>
      <c r="I35" s="4">
        <f>IF(MONTH(Calls[[#This Row],[Date of Call]])&lt;=6, YEAR(Calls[[#This Row],[Date of Call]]), YEAR(Calls[[#This Row],[Date of Call]])+1)</f>
        <v>2023</v>
      </c>
      <c r="J35" s="5" t="str">
        <f>TEXT(Calls[[#This Row],[Date of Call]],"DDDD")</f>
        <v>Thursday</v>
      </c>
      <c r="K35" s="5" t="str">
        <f t="array" ref="K35">_xlfn.IFS(Calls[[#This Row],[Duration]]&lt;=10,"Under 10 mins", Calls[[#This Row],[Duration]]&lt;=30, "10 to 30 mins", Calls[[#This Row],[Duration]]&lt;=60, "30 to 60 mins", Calls[[#This Row],[Duration]]&lt;=120, "1 to 2 hours", TRUE, "More than 2 hours")</f>
        <v>1 to 2 hours</v>
      </c>
      <c r="L35" s="4">
        <f>ROUND(Calls[[#This Row],[Satisfaction Rating]],0)</f>
        <v>4</v>
      </c>
    </row>
    <row r="36" spans="2:12" x14ac:dyDescent="0.3">
      <c r="B36" s="5" t="s">
        <v>58</v>
      </c>
      <c r="C36" s="6" t="s">
        <v>8</v>
      </c>
      <c r="D36" s="4">
        <v>29</v>
      </c>
      <c r="E36" s="13" t="s">
        <v>11</v>
      </c>
      <c r="F36" s="14">
        <v>44938</v>
      </c>
      <c r="G36" s="4">
        <v>170</v>
      </c>
      <c r="H36" s="4">
        <v>5</v>
      </c>
      <c r="I36" s="4">
        <f>IF(MONTH(Calls[[#This Row],[Date of Call]])&lt;=6, YEAR(Calls[[#This Row],[Date of Call]]), YEAR(Calls[[#This Row],[Date of Call]])+1)</f>
        <v>2023</v>
      </c>
      <c r="J36" s="5" t="str">
        <f>TEXT(Calls[[#This Row],[Date of Call]],"DDDD")</f>
        <v>Thursday</v>
      </c>
      <c r="K36" s="5" t="str">
        <f t="array" ref="K36">_xlfn.IFS(Calls[[#This Row],[Duration]]&lt;=10,"Under 10 mins", Calls[[#This Row],[Duration]]&lt;=30, "10 to 30 mins", Calls[[#This Row],[Duration]]&lt;=60, "30 to 60 mins", Calls[[#This Row],[Duration]]&lt;=120, "1 to 2 hours", TRUE, "More than 2 hours")</f>
        <v>10 to 30 mins</v>
      </c>
      <c r="L36" s="4">
        <f>ROUND(Calls[[#This Row],[Satisfaction Rating]],0)</f>
        <v>5</v>
      </c>
    </row>
    <row r="37" spans="2:12" x14ac:dyDescent="0.3">
      <c r="B37" s="5" t="s">
        <v>59</v>
      </c>
      <c r="C37" s="6" t="s">
        <v>7</v>
      </c>
      <c r="D37" s="4">
        <v>160</v>
      </c>
      <c r="E37" s="13" t="s">
        <v>9</v>
      </c>
      <c r="F37" s="14">
        <v>44940</v>
      </c>
      <c r="G37" s="4">
        <v>105</v>
      </c>
      <c r="H37" s="4">
        <v>5</v>
      </c>
      <c r="I37" s="4">
        <f>IF(MONTH(Calls[[#This Row],[Date of Call]])&lt;=6, YEAR(Calls[[#This Row],[Date of Call]]), YEAR(Calls[[#This Row],[Date of Call]])+1)</f>
        <v>2023</v>
      </c>
      <c r="J37" s="5" t="str">
        <f>TEXT(Calls[[#This Row],[Date of Call]],"DDDD")</f>
        <v>Saturday</v>
      </c>
      <c r="K37" s="5" t="str">
        <f t="array" ref="K37">_xlfn.IFS(Calls[[#This Row],[Duration]]&lt;=10,"Under 10 mins", Calls[[#This Row],[Duration]]&lt;=30, "10 to 30 mins", Calls[[#This Row],[Duration]]&lt;=60, "30 to 60 mins", Calls[[#This Row],[Duration]]&lt;=120, "1 to 2 hours", TRUE, "More than 2 hours")</f>
        <v>More than 2 hours</v>
      </c>
      <c r="L37" s="4">
        <f>ROUND(Calls[[#This Row],[Satisfaction Rating]],0)</f>
        <v>5</v>
      </c>
    </row>
    <row r="38" spans="2:12" x14ac:dyDescent="0.3">
      <c r="B38" s="5" t="s">
        <v>60</v>
      </c>
      <c r="C38" s="6" t="s">
        <v>17</v>
      </c>
      <c r="D38" s="4">
        <v>105</v>
      </c>
      <c r="E38" s="13" t="s">
        <v>10</v>
      </c>
      <c r="F38" s="14">
        <v>44941</v>
      </c>
      <c r="G38" s="4">
        <v>125</v>
      </c>
      <c r="H38" s="4">
        <v>4.8</v>
      </c>
      <c r="I38" s="4">
        <f>IF(MONTH(Calls[[#This Row],[Date of Call]])&lt;=6, YEAR(Calls[[#This Row],[Date of Call]]), YEAR(Calls[[#This Row],[Date of Call]])+1)</f>
        <v>2023</v>
      </c>
      <c r="J38" s="5" t="str">
        <f>TEXT(Calls[[#This Row],[Date of Call]],"DDDD")</f>
        <v>Sunday</v>
      </c>
      <c r="K38" s="5" t="str">
        <f t="array" ref="K38">_xlfn.IFS(Calls[[#This Row],[Duration]]&lt;=10,"Under 10 mins", Calls[[#This Row],[Duration]]&lt;=30, "10 to 30 mins", Calls[[#This Row],[Duration]]&lt;=60, "30 to 60 mins", Calls[[#This Row],[Duration]]&lt;=120, "1 to 2 hours", TRUE, "More than 2 hours")</f>
        <v>1 to 2 hours</v>
      </c>
      <c r="L38" s="4">
        <f>ROUND(Calls[[#This Row],[Satisfaction Rating]],0)</f>
        <v>5</v>
      </c>
    </row>
    <row r="39" spans="2:12" x14ac:dyDescent="0.3">
      <c r="B39" s="5" t="s">
        <v>61</v>
      </c>
      <c r="C39" s="6" t="s">
        <v>22</v>
      </c>
      <c r="D39" s="4">
        <v>75</v>
      </c>
      <c r="E39" s="13" t="s">
        <v>6</v>
      </c>
      <c r="F39" s="14">
        <v>44941</v>
      </c>
      <c r="G39" s="4">
        <v>26</v>
      </c>
      <c r="H39" s="4">
        <v>2.4</v>
      </c>
      <c r="I39" s="4">
        <f>IF(MONTH(Calls[[#This Row],[Date of Call]])&lt;=6, YEAR(Calls[[#This Row],[Date of Call]]), YEAR(Calls[[#This Row],[Date of Call]])+1)</f>
        <v>2023</v>
      </c>
      <c r="J39" s="5" t="str">
        <f>TEXT(Calls[[#This Row],[Date of Call]],"DDDD")</f>
        <v>Sunday</v>
      </c>
      <c r="K39" s="5" t="str">
        <f t="array" ref="K39">_xlfn.IFS(Calls[[#This Row],[Duration]]&lt;=10,"Under 10 mins", Calls[[#This Row],[Duration]]&lt;=30, "10 to 30 mins", Calls[[#This Row],[Duration]]&lt;=60, "30 to 60 mins", Calls[[#This Row],[Duration]]&lt;=120, "1 to 2 hours", TRUE, "More than 2 hours")</f>
        <v>1 to 2 hours</v>
      </c>
      <c r="L39" s="4">
        <f>ROUND(Calls[[#This Row],[Satisfaction Rating]],0)</f>
        <v>2</v>
      </c>
    </row>
    <row r="40" spans="2:12" x14ac:dyDescent="0.3">
      <c r="B40" s="5" t="s">
        <v>62</v>
      </c>
      <c r="C40" s="6" t="s">
        <v>19</v>
      </c>
      <c r="D40" s="4">
        <v>94</v>
      </c>
      <c r="E40" s="13" t="s">
        <v>6</v>
      </c>
      <c r="F40" s="14">
        <v>44942</v>
      </c>
      <c r="G40" s="4">
        <v>120</v>
      </c>
      <c r="H40" s="4">
        <v>3.1</v>
      </c>
      <c r="I40" s="4">
        <f>IF(MONTH(Calls[[#This Row],[Date of Call]])&lt;=6, YEAR(Calls[[#This Row],[Date of Call]]), YEAR(Calls[[#This Row],[Date of Call]])+1)</f>
        <v>2023</v>
      </c>
      <c r="J40" s="5" t="str">
        <f>TEXT(Calls[[#This Row],[Date of Call]],"DDDD")</f>
        <v>Monday</v>
      </c>
      <c r="K40" s="5" t="str">
        <f t="array" ref="K40">_xlfn.IFS(Calls[[#This Row],[Duration]]&lt;=10,"Under 10 mins", Calls[[#This Row],[Duration]]&lt;=30, "10 to 30 mins", Calls[[#This Row],[Duration]]&lt;=60, "30 to 60 mins", Calls[[#This Row],[Duration]]&lt;=120, "1 to 2 hours", TRUE, "More than 2 hours")</f>
        <v>1 to 2 hours</v>
      </c>
      <c r="L40" s="4">
        <f>ROUND(Calls[[#This Row],[Satisfaction Rating]],0)</f>
        <v>3</v>
      </c>
    </row>
    <row r="41" spans="2:12" x14ac:dyDescent="0.3">
      <c r="B41" s="5" t="s">
        <v>63</v>
      </c>
      <c r="C41" s="6" t="s">
        <v>12</v>
      </c>
      <c r="D41" s="4">
        <v>90</v>
      </c>
      <c r="E41" s="13" t="s">
        <v>9</v>
      </c>
      <c r="F41" s="14">
        <v>44942</v>
      </c>
      <c r="G41" s="4">
        <v>132</v>
      </c>
      <c r="H41" s="4">
        <v>3.2</v>
      </c>
      <c r="I41" s="4">
        <f>IF(MONTH(Calls[[#This Row],[Date of Call]])&lt;=6, YEAR(Calls[[#This Row],[Date of Call]]), YEAR(Calls[[#This Row],[Date of Call]])+1)</f>
        <v>2023</v>
      </c>
      <c r="J41" s="5" t="str">
        <f>TEXT(Calls[[#This Row],[Date of Call]],"DDDD")</f>
        <v>Monday</v>
      </c>
      <c r="K41" s="5" t="str">
        <f t="array" ref="K41">_xlfn.IFS(Calls[[#This Row],[Duration]]&lt;=10,"Under 10 mins", Calls[[#This Row],[Duration]]&lt;=30, "10 to 30 mins", Calls[[#This Row],[Duration]]&lt;=60, "30 to 60 mins", Calls[[#This Row],[Duration]]&lt;=120, "1 to 2 hours", TRUE, "More than 2 hours")</f>
        <v>1 to 2 hours</v>
      </c>
      <c r="L41" s="4">
        <f>ROUND(Calls[[#This Row],[Satisfaction Rating]],0)</f>
        <v>3</v>
      </c>
    </row>
    <row r="42" spans="2:12" x14ac:dyDescent="0.3">
      <c r="B42" s="5" t="s">
        <v>64</v>
      </c>
      <c r="C42" s="6" t="s">
        <v>19</v>
      </c>
      <c r="D42" s="4">
        <v>81</v>
      </c>
      <c r="E42" s="13" t="s">
        <v>13</v>
      </c>
      <c r="F42" s="14">
        <v>44943</v>
      </c>
      <c r="G42" s="4">
        <v>86</v>
      </c>
      <c r="H42" s="4">
        <v>2.4</v>
      </c>
      <c r="I42" s="4">
        <f>IF(MONTH(Calls[[#This Row],[Date of Call]])&lt;=6, YEAR(Calls[[#This Row],[Date of Call]]), YEAR(Calls[[#This Row],[Date of Call]])+1)</f>
        <v>2023</v>
      </c>
      <c r="J42" s="5" t="str">
        <f>TEXT(Calls[[#This Row],[Date of Call]],"DDDD")</f>
        <v>Tuesday</v>
      </c>
      <c r="K42" s="5" t="str">
        <f t="array" ref="K42">_xlfn.IFS(Calls[[#This Row],[Duration]]&lt;=10,"Under 10 mins", Calls[[#This Row],[Duration]]&lt;=30, "10 to 30 mins", Calls[[#This Row],[Duration]]&lt;=60, "30 to 60 mins", Calls[[#This Row],[Duration]]&lt;=120, "1 to 2 hours", TRUE, "More than 2 hours")</f>
        <v>1 to 2 hours</v>
      </c>
      <c r="L42" s="4">
        <f>ROUND(Calls[[#This Row],[Satisfaction Rating]],0)</f>
        <v>2</v>
      </c>
    </row>
    <row r="43" spans="2:12" x14ac:dyDescent="0.3">
      <c r="B43" s="5" t="s">
        <v>65</v>
      </c>
      <c r="C43" s="6" t="s">
        <v>22</v>
      </c>
      <c r="D43" s="4">
        <v>106</v>
      </c>
      <c r="E43" s="13" t="s">
        <v>10</v>
      </c>
      <c r="F43" s="14">
        <v>44943</v>
      </c>
      <c r="G43" s="4">
        <v>108</v>
      </c>
      <c r="H43" s="4">
        <v>5</v>
      </c>
      <c r="I43" s="4">
        <f>IF(MONTH(Calls[[#This Row],[Date of Call]])&lt;=6, YEAR(Calls[[#This Row],[Date of Call]]), YEAR(Calls[[#This Row],[Date of Call]])+1)</f>
        <v>2023</v>
      </c>
      <c r="J43" s="5" t="str">
        <f>TEXT(Calls[[#This Row],[Date of Call]],"DDDD")</f>
        <v>Tuesday</v>
      </c>
      <c r="K43" s="5" t="str">
        <f t="array" ref="K43">_xlfn.IFS(Calls[[#This Row],[Duration]]&lt;=10,"Under 10 mins", Calls[[#This Row],[Duration]]&lt;=30, "10 to 30 mins", Calls[[#This Row],[Duration]]&lt;=60, "30 to 60 mins", Calls[[#This Row],[Duration]]&lt;=120, "1 to 2 hours", TRUE, "More than 2 hours")</f>
        <v>1 to 2 hours</v>
      </c>
      <c r="L43" s="4">
        <f>ROUND(Calls[[#This Row],[Satisfaction Rating]],0)</f>
        <v>5</v>
      </c>
    </row>
    <row r="44" spans="2:12" x14ac:dyDescent="0.3">
      <c r="B44" s="5" t="s">
        <v>66</v>
      </c>
      <c r="C44" s="6" t="s">
        <v>12</v>
      </c>
      <c r="D44" s="4">
        <v>74</v>
      </c>
      <c r="E44" s="13" t="s">
        <v>13</v>
      </c>
      <c r="F44" s="14">
        <v>44943</v>
      </c>
      <c r="G44" s="4">
        <v>96</v>
      </c>
      <c r="H44" s="4">
        <v>4.7</v>
      </c>
      <c r="I44" s="4">
        <f>IF(MONTH(Calls[[#This Row],[Date of Call]])&lt;=6, YEAR(Calls[[#This Row],[Date of Call]]), YEAR(Calls[[#This Row],[Date of Call]])+1)</f>
        <v>2023</v>
      </c>
      <c r="J44" s="5" t="str">
        <f>TEXT(Calls[[#This Row],[Date of Call]],"DDDD")</f>
        <v>Tuesday</v>
      </c>
      <c r="K44" s="5" t="str">
        <f t="array" ref="K44">_xlfn.IFS(Calls[[#This Row],[Duration]]&lt;=10,"Under 10 mins", Calls[[#This Row],[Duration]]&lt;=30, "10 to 30 mins", Calls[[#This Row],[Duration]]&lt;=60, "30 to 60 mins", Calls[[#This Row],[Duration]]&lt;=120, "1 to 2 hours", TRUE, "More than 2 hours")</f>
        <v>1 to 2 hours</v>
      </c>
      <c r="L44" s="4">
        <f>ROUND(Calls[[#This Row],[Satisfaction Rating]],0)</f>
        <v>5</v>
      </c>
    </row>
    <row r="45" spans="2:12" x14ac:dyDescent="0.3">
      <c r="B45" s="5" t="s">
        <v>67</v>
      </c>
      <c r="C45" s="6" t="s">
        <v>18</v>
      </c>
      <c r="D45" s="4">
        <v>105</v>
      </c>
      <c r="E45" s="13" t="s">
        <v>9</v>
      </c>
      <c r="F45" s="14">
        <v>44944</v>
      </c>
      <c r="G45" s="4">
        <v>80</v>
      </c>
      <c r="H45" s="4">
        <v>4.7</v>
      </c>
      <c r="I45" s="4">
        <f>IF(MONTH(Calls[[#This Row],[Date of Call]])&lt;=6, YEAR(Calls[[#This Row],[Date of Call]]), YEAR(Calls[[#This Row],[Date of Call]])+1)</f>
        <v>2023</v>
      </c>
      <c r="J45" s="5" t="str">
        <f>TEXT(Calls[[#This Row],[Date of Call]],"DDDD")</f>
        <v>Wednesday</v>
      </c>
      <c r="K45" s="5" t="str">
        <f t="array" ref="K45">_xlfn.IFS(Calls[[#This Row],[Duration]]&lt;=10,"Under 10 mins", Calls[[#This Row],[Duration]]&lt;=30, "10 to 30 mins", Calls[[#This Row],[Duration]]&lt;=60, "30 to 60 mins", Calls[[#This Row],[Duration]]&lt;=120, "1 to 2 hours", TRUE, "More than 2 hours")</f>
        <v>1 to 2 hours</v>
      </c>
      <c r="L45" s="4">
        <f>ROUND(Calls[[#This Row],[Satisfaction Rating]],0)</f>
        <v>5</v>
      </c>
    </row>
    <row r="46" spans="2:12" x14ac:dyDescent="0.3">
      <c r="B46" s="5" t="s">
        <v>68</v>
      </c>
      <c r="C46" s="6" t="s">
        <v>22</v>
      </c>
      <c r="D46" s="4">
        <v>89</v>
      </c>
      <c r="E46" s="13" t="s">
        <v>10</v>
      </c>
      <c r="F46" s="14">
        <v>44944</v>
      </c>
      <c r="G46" s="4">
        <v>155</v>
      </c>
      <c r="H46" s="4">
        <v>4.0999999999999996</v>
      </c>
      <c r="I46" s="4">
        <f>IF(MONTH(Calls[[#This Row],[Date of Call]])&lt;=6, YEAR(Calls[[#This Row],[Date of Call]]), YEAR(Calls[[#This Row],[Date of Call]])+1)</f>
        <v>2023</v>
      </c>
      <c r="J46" s="5" t="str">
        <f>TEXT(Calls[[#This Row],[Date of Call]],"DDDD")</f>
        <v>Wednesday</v>
      </c>
      <c r="K46" s="5" t="str">
        <f t="array" ref="K46">_xlfn.IFS(Calls[[#This Row],[Duration]]&lt;=10,"Under 10 mins", Calls[[#This Row],[Duration]]&lt;=30, "10 to 30 mins", Calls[[#This Row],[Duration]]&lt;=60, "30 to 60 mins", Calls[[#This Row],[Duration]]&lt;=120, "1 to 2 hours", TRUE, "More than 2 hours")</f>
        <v>1 to 2 hours</v>
      </c>
      <c r="L46" s="4">
        <f>ROUND(Calls[[#This Row],[Satisfaction Rating]],0)</f>
        <v>4</v>
      </c>
    </row>
    <row r="47" spans="2:12" x14ac:dyDescent="0.3">
      <c r="B47" s="5" t="s">
        <v>69</v>
      </c>
      <c r="C47" s="6" t="s">
        <v>14</v>
      </c>
      <c r="D47" s="4">
        <v>132</v>
      </c>
      <c r="E47" s="13" t="s">
        <v>6</v>
      </c>
      <c r="F47" s="14">
        <v>44944</v>
      </c>
      <c r="G47" s="4">
        <v>168</v>
      </c>
      <c r="H47" s="4">
        <v>4.0999999999999996</v>
      </c>
      <c r="I47" s="4">
        <f>IF(MONTH(Calls[[#This Row],[Date of Call]])&lt;=6, YEAR(Calls[[#This Row],[Date of Call]]), YEAR(Calls[[#This Row],[Date of Call]])+1)</f>
        <v>2023</v>
      </c>
      <c r="J47" s="5" t="str">
        <f>TEXT(Calls[[#This Row],[Date of Call]],"DDDD")</f>
        <v>Wednesday</v>
      </c>
      <c r="K47" s="5" t="str">
        <f t="array" ref="K47">_xlfn.IFS(Calls[[#This Row],[Duration]]&lt;=10,"Under 10 mins", Calls[[#This Row],[Duration]]&lt;=30, "10 to 30 mins", Calls[[#This Row],[Duration]]&lt;=60, "30 to 60 mins", Calls[[#This Row],[Duration]]&lt;=120, "1 to 2 hours", TRUE, "More than 2 hours")</f>
        <v>More than 2 hours</v>
      </c>
      <c r="L47" s="4">
        <f>ROUND(Calls[[#This Row],[Satisfaction Rating]],0)</f>
        <v>4</v>
      </c>
    </row>
    <row r="48" spans="2:12" x14ac:dyDescent="0.3">
      <c r="B48" s="5" t="s">
        <v>70</v>
      </c>
      <c r="C48" s="6" t="s">
        <v>17</v>
      </c>
      <c r="D48" s="4">
        <v>105</v>
      </c>
      <c r="E48" s="13" t="s">
        <v>11</v>
      </c>
      <c r="F48" s="14">
        <v>44944</v>
      </c>
      <c r="G48" s="4">
        <v>56</v>
      </c>
      <c r="H48" s="4">
        <v>3.6</v>
      </c>
      <c r="I48" s="4">
        <f>IF(MONTH(Calls[[#This Row],[Date of Call]])&lt;=6, YEAR(Calls[[#This Row],[Date of Call]]), YEAR(Calls[[#This Row],[Date of Call]])+1)</f>
        <v>2023</v>
      </c>
      <c r="J48" s="5" t="str">
        <f>TEXT(Calls[[#This Row],[Date of Call]],"DDDD")</f>
        <v>Wednesday</v>
      </c>
      <c r="K48" s="5" t="str">
        <f t="array" ref="K48">_xlfn.IFS(Calls[[#This Row],[Duration]]&lt;=10,"Under 10 mins", Calls[[#This Row],[Duration]]&lt;=30, "10 to 30 mins", Calls[[#This Row],[Duration]]&lt;=60, "30 to 60 mins", Calls[[#This Row],[Duration]]&lt;=120, "1 to 2 hours", TRUE, "More than 2 hours")</f>
        <v>1 to 2 hours</v>
      </c>
      <c r="L48" s="4">
        <f>ROUND(Calls[[#This Row],[Satisfaction Rating]],0)</f>
        <v>4</v>
      </c>
    </row>
    <row r="49" spans="2:12" x14ac:dyDescent="0.3">
      <c r="B49" s="5" t="s">
        <v>71</v>
      </c>
      <c r="C49" s="6" t="s">
        <v>8</v>
      </c>
      <c r="D49" s="4">
        <v>13</v>
      </c>
      <c r="E49" s="13" t="s">
        <v>6</v>
      </c>
      <c r="F49" s="14">
        <v>44945</v>
      </c>
      <c r="G49" s="4">
        <v>32</v>
      </c>
      <c r="H49" s="4">
        <v>4.4000000000000004</v>
      </c>
      <c r="I49" s="4">
        <f>IF(MONTH(Calls[[#This Row],[Date of Call]])&lt;=6, YEAR(Calls[[#This Row],[Date of Call]]), YEAR(Calls[[#This Row],[Date of Call]])+1)</f>
        <v>2023</v>
      </c>
      <c r="J49" s="5" t="str">
        <f>TEXT(Calls[[#This Row],[Date of Call]],"DDDD")</f>
        <v>Thursday</v>
      </c>
      <c r="K49" s="5" t="str">
        <f t="array" ref="K49">_xlfn.IFS(Calls[[#This Row],[Duration]]&lt;=10,"Under 10 mins", Calls[[#This Row],[Duration]]&lt;=30, "10 to 30 mins", Calls[[#This Row],[Duration]]&lt;=60, "30 to 60 mins", Calls[[#This Row],[Duration]]&lt;=120, "1 to 2 hours", TRUE, "More than 2 hours")</f>
        <v>10 to 30 mins</v>
      </c>
      <c r="L49" s="4">
        <f>ROUND(Calls[[#This Row],[Satisfaction Rating]],0)</f>
        <v>4</v>
      </c>
    </row>
    <row r="50" spans="2:12" x14ac:dyDescent="0.3">
      <c r="B50" s="5" t="s">
        <v>72</v>
      </c>
      <c r="C50" s="6" t="s">
        <v>21</v>
      </c>
      <c r="D50" s="4">
        <v>131</v>
      </c>
      <c r="E50" s="13" t="s">
        <v>11</v>
      </c>
      <c r="F50" s="14">
        <v>44945</v>
      </c>
      <c r="G50" s="4">
        <v>78</v>
      </c>
      <c r="H50" s="4">
        <v>4.4000000000000004</v>
      </c>
      <c r="I50" s="4">
        <f>IF(MONTH(Calls[[#This Row],[Date of Call]])&lt;=6, YEAR(Calls[[#This Row],[Date of Call]]), YEAR(Calls[[#This Row],[Date of Call]])+1)</f>
        <v>2023</v>
      </c>
      <c r="J50" s="5" t="str">
        <f>TEXT(Calls[[#This Row],[Date of Call]],"DDDD")</f>
        <v>Thursday</v>
      </c>
      <c r="K50" s="5" t="str">
        <f t="array" ref="K50">_xlfn.IFS(Calls[[#This Row],[Duration]]&lt;=10,"Under 10 mins", Calls[[#This Row],[Duration]]&lt;=30, "10 to 30 mins", Calls[[#This Row],[Duration]]&lt;=60, "30 to 60 mins", Calls[[#This Row],[Duration]]&lt;=120, "1 to 2 hours", TRUE, "More than 2 hours")</f>
        <v>More than 2 hours</v>
      </c>
      <c r="L50" s="4">
        <f>ROUND(Calls[[#This Row],[Satisfaction Rating]],0)</f>
        <v>4</v>
      </c>
    </row>
    <row r="51" spans="2:12" x14ac:dyDescent="0.3">
      <c r="B51" s="5" t="s">
        <v>73</v>
      </c>
      <c r="C51" s="6" t="s">
        <v>12</v>
      </c>
      <c r="D51" s="4">
        <v>104</v>
      </c>
      <c r="E51" s="13" t="s">
        <v>10</v>
      </c>
      <c r="F51" s="14">
        <v>44945</v>
      </c>
      <c r="G51" s="4">
        <v>86</v>
      </c>
      <c r="H51" s="4">
        <v>4</v>
      </c>
      <c r="I51" s="4">
        <f>IF(MONTH(Calls[[#This Row],[Date of Call]])&lt;=6, YEAR(Calls[[#This Row],[Date of Call]]), YEAR(Calls[[#This Row],[Date of Call]])+1)</f>
        <v>2023</v>
      </c>
      <c r="J51" s="5" t="str">
        <f>TEXT(Calls[[#This Row],[Date of Call]],"DDDD")</f>
        <v>Thursday</v>
      </c>
      <c r="K51" s="5" t="str">
        <f t="array" ref="K51">_xlfn.IFS(Calls[[#This Row],[Duration]]&lt;=10,"Under 10 mins", Calls[[#This Row],[Duration]]&lt;=30, "10 to 30 mins", Calls[[#This Row],[Duration]]&lt;=60, "30 to 60 mins", Calls[[#This Row],[Duration]]&lt;=120, "1 to 2 hours", TRUE, "More than 2 hours")</f>
        <v>1 to 2 hours</v>
      </c>
      <c r="L51" s="4">
        <f>ROUND(Calls[[#This Row],[Satisfaction Rating]],0)</f>
        <v>4</v>
      </c>
    </row>
    <row r="52" spans="2:12" x14ac:dyDescent="0.3">
      <c r="B52" s="5" t="s">
        <v>74</v>
      </c>
      <c r="C52" s="6" t="s">
        <v>20</v>
      </c>
      <c r="D52" s="4">
        <v>90</v>
      </c>
      <c r="E52" s="13" t="s">
        <v>9</v>
      </c>
      <c r="F52" s="14">
        <v>44946</v>
      </c>
      <c r="G52" s="4">
        <v>64</v>
      </c>
      <c r="H52" s="4">
        <v>3.8</v>
      </c>
      <c r="I52" s="4">
        <f>IF(MONTH(Calls[[#This Row],[Date of Call]])&lt;=6, YEAR(Calls[[#This Row],[Date of Call]]), YEAR(Calls[[#This Row],[Date of Call]])+1)</f>
        <v>2023</v>
      </c>
      <c r="J52" s="5" t="str">
        <f>TEXT(Calls[[#This Row],[Date of Call]],"DDDD")</f>
        <v>Friday</v>
      </c>
      <c r="K52" s="5" t="str">
        <f t="array" ref="K52">_xlfn.IFS(Calls[[#This Row],[Duration]]&lt;=10,"Under 10 mins", Calls[[#This Row],[Duration]]&lt;=30, "10 to 30 mins", Calls[[#This Row],[Duration]]&lt;=60, "30 to 60 mins", Calls[[#This Row],[Duration]]&lt;=120, "1 to 2 hours", TRUE, "More than 2 hours")</f>
        <v>1 to 2 hours</v>
      </c>
      <c r="L52" s="4">
        <f>ROUND(Calls[[#This Row],[Satisfaction Rating]],0)</f>
        <v>4</v>
      </c>
    </row>
    <row r="53" spans="2:12" x14ac:dyDescent="0.3">
      <c r="B53" s="5" t="s">
        <v>75</v>
      </c>
      <c r="C53" s="6" t="s">
        <v>16</v>
      </c>
      <c r="D53" s="4">
        <v>37</v>
      </c>
      <c r="E53" s="13" t="s">
        <v>9</v>
      </c>
      <c r="F53" s="14">
        <v>44946</v>
      </c>
      <c r="G53" s="4">
        <v>96</v>
      </c>
      <c r="H53" s="4">
        <v>3.6</v>
      </c>
      <c r="I53" s="4">
        <f>IF(MONTH(Calls[[#This Row],[Date of Call]])&lt;=6, YEAR(Calls[[#This Row],[Date of Call]]), YEAR(Calls[[#This Row],[Date of Call]])+1)</f>
        <v>2023</v>
      </c>
      <c r="J53" s="5" t="str">
        <f>TEXT(Calls[[#This Row],[Date of Call]],"DDDD")</f>
        <v>Friday</v>
      </c>
      <c r="K53" s="5" t="str">
        <f t="array" ref="K53">_xlfn.IFS(Calls[[#This Row],[Duration]]&lt;=10,"Under 10 mins", Calls[[#This Row],[Duration]]&lt;=30, "10 to 30 mins", Calls[[#This Row],[Duration]]&lt;=60, "30 to 60 mins", Calls[[#This Row],[Duration]]&lt;=120, "1 to 2 hours", TRUE, "More than 2 hours")</f>
        <v>30 to 60 mins</v>
      </c>
      <c r="L53" s="4">
        <f>ROUND(Calls[[#This Row],[Satisfaction Rating]],0)</f>
        <v>4</v>
      </c>
    </row>
    <row r="54" spans="2:12" x14ac:dyDescent="0.3">
      <c r="B54" s="5" t="s">
        <v>76</v>
      </c>
      <c r="C54" s="6" t="s">
        <v>24</v>
      </c>
      <c r="D54" s="4">
        <v>149</v>
      </c>
      <c r="E54" s="13" t="s">
        <v>11</v>
      </c>
      <c r="F54" s="14">
        <v>44946</v>
      </c>
      <c r="G54" s="4">
        <v>72</v>
      </c>
      <c r="H54" s="4">
        <v>4.3</v>
      </c>
      <c r="I54" s="4">
        <f>IF(MONTH(Calls[[#This Row],[Date of Call]])&lt;=6, YEAR(Calls[[#This Row],[Date of Call]]), YEAR(Calls[[#This Row],[Date of Call]])+1)</f>
        <v>2023</v>
      </c>
      <c r="J54" s="5" t="str">
        <f>TEXT(Calls[[#This Row],[Date of Call]],"DDDD")</f>
        <v>Friday</v>
      </c>
      <c r="K54" s="5" t="str">
        <f t="array" ref="K54">_xlfn.IFS(Calls[[#This Row],[Duration]]&lt;=10,"Under 10 mins", Calls[[#This Row],[Duration]]&lt;=30, "10 to 30 mins", Calls[[#This Row],[Duration]]&lt;=60, "30 to 60 mins", Calls[[#This Row],[Duration]]&lt;=120, "1 to 2 hours", TRUE, "More than 2 hours")</f>
        <v>More than 2 hours</v>
      </c>
      <c r="L54" s="4">
        <f>ROUND(Calls[[#This Row],[Satisfaction Rating]],0)</f>
        <v>4</v>
      </c>
    </row>
    <row r="55" spans="2:12" x14ac:dyDescent="0.3">
      <c r="B55" s="5" t="s">
        <v>77</v>
      </c>
      <c r="C55" s="6" t="s">
        <v>14</v>
      </c>
      <c r="D55" s="4">
        <v>100</v>
      </c>
      <c r="E55" s="13" t="s">
        <v>13</v>
      </c>
      <c r="F55" s="14">
        <v>44947</v>
      </c>
      <c r="G55" s="4">
        <v>135</v>
      </c>
      <c r="H55" s="4">
        <v>3.8</v>
      </c>
      <c r="I55" s="4">
        <f>IF(MONTH(Calls[[#This Row],[Date of Call]])&lt;=6, YEAR(Calls[[#This Row],[Date of Call]]), YEAR(Calls[[#This Row],[Date of Call]])+1)</f>
        <v>2023</v>
      </c>
      <c r="J55" s="5" t="str">
        <f>TEXT(Calls[[#This Row],[Date of Call]],"DDDD")</f>
        <v>Saturday</v>
      </c>
      <c r="K55" s="5" t="str">
        <f t="array" ref="K55">_xlfn.IFS(Calls[[#This Row],[Duration]]&lt;=10,"Under 10 mins", Calls[[#This Row],[Duration]]&lt;=30, "10 to 30 mins", Calls[[#This Row],[Duration]]&lt;=60, "30 to 60 mins", Calls[[#This Row],[Duration]]&lt;=120, "1 to 2 hours", TRUE, "More than 2 hours")</f>
        <v>1 to 2 hours</v>
      </c>
      <c r="L55" s="4">
        <f>ROUND(Calls[[#This Row],[Satisfaction Rating]],0)</f>
        <v>4</v>
      </c>
    </row>
    <row r="56" spans="2:12" x14ac:dyDescent="0.3">
      <c r="B56" s="5" t="s">
        <v>78</v>
      </c>
      <c r="C56" s="6" t="s">
        <v>14</v>
      </c>
      <c r="D56" s="4">
        <v>79</v>
      </c>
      <c r="E56" s="13" t="s">
        <v>6</v>
      </c>
      <c r="F56" s="14">
        <v>44947</v>
      </c>
      <c r="G56" s="4">
        <v>140</v>
      </c>
      <c r="H56" s="4">
        <v>4.5</v>
      </c>
      <c r="I56" s="4">
        <f>IF(MONTH(Calls[[#This Row],[Date of Call]])&lt;=6, YEAR(Calls[[#This Row],[Date of Call]]), YEAR(Calls[[#This Row],[Date of Call]])+1)</f>
        <v>2023</v>
      </c>
      <c r="J56" s="5" t="str">
        <f>TEXT(Calls[[#This Row],[Date of Call]],"DDDD")</f>
        <v>Saturday</v>
      </c>
      <c r="K56" s="5" t="str">
        <f t="array" ref="K56">_xlfn.IFS(Calls[[#This Row],[Duration]]&lt;=10,"Under 10 mins", Calls[[#This Row],[Duration]]&lt;=30, "10 to 30 mins", Calls[[#This Row],[Duration]]&lt;=60, "30 to 60 mins", Calls[[#This Row],[Duration]]&lt;=120, "1 to 2 hours", TRUE, "More than 2 hours")</f>
        <v>1 to 2 hours</v>
      </c>
      <c r="L56" s="4">
        <f>ROUND(Calls[[#This Row],[Satisfaction Rating]],0)</f>
        <v>5</v>
      </c>
    </row>
    <row r="57" spans="2:12" x14ac:dyDescent="0.3">
      <c r="B57" s="5" t="s">
        <v>79</v>
      </c>
      <c r="C57" s="6" t="s">
        <v>5</v>
      </c>
      <c r="D57" s="4">
        <v>157</v>
      </c>
      <c r="E57" s="13" t="s">
        <v>11</v>
      </c>
      <c r="F57" s="14">
        <v>44947</v>
      </c>
      <c r="G57" s="4">
        <v>69</v>
      </c>
      <c r="H57" s="4">
        <v>4.5</v>
      </c>
      <c r="I57" s="4">
        <f>IF(MONTH(Calls[[#This Row],[Date of Call]])&lt;=6, YEAR(Calls[[#This Row],[Date of Call]]), YEAR(Calls[[#This Row],[Date of Call]])+1)</f>
        <v>2023</v>
      </c>
      <c r="J57" s="5" t="str">
        <f>TEXT(Calls[[#This Row],[Date of Call]],"DDDD")</f>
        <v>Saturday</v>
      </c>
      <c r="K57" s="5" t="str">
        <f t="array" ref="K57">_xlfn.IFS(Calls[[#This Row],[Duration]]&lt;=10,"Under 10 mins", Calls[[#This Row],[Duration]]&lt;=30, "10 to 30 mins", Calls[[#This Row],[Duration]]&lt;=60, "30 to 60 mins", Calls[[#This Row],[Duration]]&lt;=120, "1 to 2 hours", TRUE, "More than 2 hours")</f>
        <v>More than 2 hours</v>
      </c>
      <c r="L57" s="4">
        <f>ROUND(Calls[[#This Row],[Satisfaction Rating]],0)</f>
        <v>5</v>
      </c>
    </row>
    <row r="58" spans="2:12" x14ac:dyDescent="0.3">
      <c r="B58" s="5" t="s">
        <v>80</v>
      </c>
      <c r="C58" s="6" t="s">
        <v>14</v>
      </c>
      <c r="D58" s="4">
        <v>59</v>
      </c>
      <c r="E58" s="13" t="s">
        <v>10</v>
      </c>
      <c r="F58" s="14">
        <v>44948</v>
      </c>
      <c r="G58" s="4">
        <v>136</v>
      </c>
      <c r="H58" s="4">
        <v>4.5999999999999996</v>
      </c>
      <c r="I58" s="4">
        <f>IF(MONTH(Calls[[#This Row],[Date of Call]])&lt;=6, YEAR(Calls[[#This Row],[Date of Call]]), YEAR(Calls[[#This Row],[Date of Call]])+1)</f>
        <v>2023</v>
      </c>
      <c r="J58" s="5" t="str">
        <f>TEXT(Calls[[#This Row],[Date of Call]],"DDDD")</f>
        <v>Sunday</v>
      </c>
      <c r="K58" s="5" t="str">
        <f t="array" ref="K58">_xlfn.IFS(Calls[[#This Row],[Duration]]&lt;=10,"Under 10 mins", Calls[[#This Row],[Duration]]&lt;=30, "10 to 30 mins", Calls[[#This Row],[Duration]]&lt;=60, "30 to 60 mins", Calls[[#This Row],[Duration]]&lt;=120, "1 to 2 hours", TRUE, "More than 2 hours")</f>
        <v>30 to 60 mins</v>
      </c>
      <c r="L58" s="4">
        <f>ROUND(Calls[[#This Row],[Satisfaction Rating]],0)</f>
        <v>5</v>
      </c>
    </row>
    <row r="59" spans="2:12" x14ac:dyDescent="0.3">
      <c r="B59" s="5" t="s">
        <v>81</v>
      </c>
      <c r="C59" s="6" t="s">
        <v>16</v>
      </c>
      <c r="D59" s="4">
        <v>83</v>
      </c>
      <c r="E59" s="13" t="s">
        <v>11</v>
      </c>
      <c r="F59" s="14">
        <v>44948</v>
      </c>
      <c r="G59" s="4">
        <v>28</v>
      </c>
      <c r="H59" s="4">
        <v>4.5</v>
      </c>
      <c r="I59" s="4">
        <f>IF(MONTH(Calls[[#This Row],[Date of Call]])&lt;=6, YEAR(Calls[[#This Row],[Date of Call]]), YEAR(Calls[[#This Row],[Date of Call]])+1)</f>
        <v>2023</v>
      </c>
      <c r="J59" s="5" t="str">
        <f>TEXT(Calls[[#This Row],[Date of Call]],"DDDD")</f>
        <v>Sunday</v>
      </c>
      <c r="K59" s="5" t="str">
        <f t="array" ref="K59">_xlfn.IFS(Calls[[#This Row],[Duration]]&lt;=10,"Under 10 mins", Calls[[#This Row],[Duration]]&lt;=30, "10 to 30 mins", Calls[[#This Row],[Duration]]&lt;=60, "30 to 60 mins", Calls[[#This Row],[Duration]]&lt;=120, "1 to 2 hours", TRUE, "More than 2 hours")</f>
        <v>1 to 2 hours</v>
      </c>
      <c r="L59" s="4">
        <f>ROUND(Calls[[#This Row],[Satisfaction Rating]],0)</f>
        <v>5</v>
      </c>
    </row>
    <row r="60" spans="2:12" x14ac:dyDescent="0.3">
      <c r="B60" s="5" t="s">
        <v>82</v>
      </c>
      <c r="C60" s="6" t="s">
        <v>5</v>
      </c>
      <c r="D60" s="4">
        <v>58</v>
      </c>
      <c r="E60" s="13" t="s">
        <v>9</v>
      </c>
      <c r="F60" s="14">
        <v>44949</v>
      </c>
      <c r="G60" s="4">
        <v>135</v>
      </c>
      <c r="H60" s="4">
        <v>3.3</v>
      </c>
      <c r="I60" s="4">
        <f>IF(MONTH(Calls[[#This Row],[Date of Call]])&lt;=6, YEAR(Calls[[#This Row],[Date of Call]]), YEAR(Calls[[#This Row],[Date of Call]])+1)</f>
        <v>2023</v>
      </c>
      <c r="J60" s="5" t="str">
        <f>TEXT(Calls[[#This Row],[Date of Call]],"DDDD")</f>
        <v>Monday</v>
      </c>
      <c r="K60" s="5" t="str">
        <f t="array" ref="K60">_xlfn.IFS(Calls[[#This Row],[Duration]]&lt;=10,"Under 10 mins", Calls[[#This Row],[Duration]]&lt;=30, "10 to 30 mins", Calls[[#This Row],[Duration]]&lt;=60, "30 to 60 mins", Calls[[#This Row],[Duration]]&lt;=120, "1 to 2 hours", TRUE, "More than 2 hours")</f>
        <v>30 to 60 mins</v>
      </c>
      <c r="L60" s="4">
        <f>ROUND(Calls[[#This Row],[Satisfaction Rating]],0)</f>
        <v>3</v>
      </c>
    </row>
    <row r="61" spans="2:12" x14ac:dyDescent="0.3">
      <c r="B61" s="5" t="s">
        <v>83</v>
      </c>
      <c r="C61" s="6" t="s">
        <v>19</v>
      </c>
      <c r="D61" s="4">
        <v>118</v>
      </c>
      <c r="E61" s="13" t="s">
        <v>9</v>
      </c>
      <c r="F61" s="14">
        <v>44949</v>
      </c>
      <c r="G61" s="4">
        <v>126</v>
      </c>
      <c r="H61" s="4">
        <v>2.2999999999999998</v>
      </c>
      <c r="I61" s="4">
        <f>IF(MONTH(Calls[[#This Row],[Date of Call]])&lt;=6, YEAR(Calls[[#This Row],[Date of Call]]), YEAR(Calls[[#This Row],[Date of Call]])+1)</f>
        <v>2023</v>
      </c>
      <c r="J61" s="5" t="str">
        <f>TEXT(Calls[[#This Row],[Date of Call]],"DDDD")</f>
        <v>Monday</v>
      </c>
      <c r="K61" s="5" t="str">
        <f t="array" ref="K61">_xlfn.IFS(Calls[[#This Row],[Duration]]&lt;=10,"Under 10 mins", Calls[[#This Row],[Duration]]&lt;=30, "10 to 30 mins", Calls[[#This Row],[Duration]]&lt;=60, "30 to 60 mins", Calls[[#This Row],[Duration]]&lt;=120, "1 to 2 hours", TRUE, "More than 2 hours")</f>
        <v>1 to 2 hours</v>
      </c>
      <c r="L61" s="4">
        <f>ROUND(Calls[[#This Row],[Satisfaction Rating]],0)</f>
        <v>2</v>
      </c>
    </row>
    <row r="62" spans="2:12" x14ac:dyDescent="0.3">
      <c r="B62" s="5" t="s">
        <v>84</v>
      </c>
      <c r="C62" s="6" t="s">
        <v>8</v>
      </c>
      <c r="D62" s="4">
        <v>63</v>
      </c>
      <c r="E62" s="13" t="s">
        <v>10</v>
      </c>
      <c r="F62" s="14">
        <v>44949</v>
      </c>
      <c r="G62" s="4">
        <v>160</v>
      </c>
      <c r="H62" s="4">
        <v>4.3</v>
      </c>
      <c r="I62" s="4">
        <f>IF(MONTH(Calls[[#This Row],[Date of Call]])&lt;=6, YEAR(Calls[[#This Row],[Date of Call]]), YEAR(Calls[[#This Row],[Date of Call]])+1)</f>
        <v>2023</v>
      </c>
      <c r="J62" s="5" t="str">
        <f>TEXT(Calls[[#This Row],[Date of Call]],"DDDD")</f>
        <v>Monday</v>
      </c>
      <c r="K62" s="5" t="str">
        <f t="array" ref="K62">_xlfn.IFS(Calls[[#This Row],[Duration]]&lt;=10,"Under 10 mins", Calls[[#This Row],[Duration]]&lt;=30, "10 to 30 mins", Calls[[#This Row],[Duration]]&lt;=60, "30 to 60 mins", Calls[[#This Row],[Duration]]&lt;=120, "1 to 2 hours", TRUE, "More than 2 hours")</f>
        <v>1 to 2 hours</v>
      </c>
      <c r="L62" s="4">
        <f>ROUND(Calls[[#This Row],[Satisfaction Rating]],0)</f>
        <v>4</v>
      </c>
    </row>
    <row r="63" spans="2:12" x14ac:dyDescent="0.3">
      <c r="B63" s="5" t="s">
        <v>85</v>
      </c>
      <c r="C63" s="6" t="s">
        <v>5</v>
      </c>
      <c r="D63" s="4">
        <v>95</v>
      </c>
      <c r="E63" s="13" t="s">
        <v>9</v>
      </c>
      <c r="F63" s="14">
        <v>44950</v>
      </c>
      <c r="G63" s="4">
        <v>48</v>
      </c>
      <c r="H63" s="4">
        <v>4.5999999999999996</v>
      </c>
      <c r="I63" s="4">
        <f>IF(MONTH(Calls[[#This Row],[Date of Call]])&lt;=6, YEAR(Calls[[#This Row],[Date of Call]]), YEAR(Calls[[#This Row],[Date of Call]])+1)</f>
        <v>2023</v>
      </c>
      <c r="J63" s="5" t="str">
        <f>TEXT(Calls[[#This Row],[Date of Call]],"DDDD")</f>
        <v>Tuesday</v>
      </c>
      <c r="K63" s="5" t="str">
        <f t="array" ref="K63">_xlfn.IFS(Calls[[#This Row],[Duration]]&lt;=10,"Under 10 mins", Calls[[#This Row],[Duration]]&lt;=30, "10 to 30 mins", Calls[[#This Row],[Duration]]&lt;=60, "30 to 60 mins", Calls[[#This Row],[Duration]]&lt;=120, "1 to 2 hours", TRUE, "More than 2 hours")</f>
        <v>1 to 2 hours</v>
      </c>
      <c r="L63" s="4">
        <f>ROUND(Calls[[#This Row],[Satisfaction Rating]],0)</f>
        <v>5</v>
      </c>
    </row>
    <row r="64" spans="2:12" x14ac:dyDescent="0.3">
      <c r="B64" s="5" t="s">
        <v>86</v>
      </c>
      <c r="C64" s="6" t="s">
        <v>14</v>
      </c>
      <c r="D64" s="4">
        <v>74</v>
      </c>
      <c r="E64" s="13" t="s">
        <v>11</v>
      </c>
      <c r="F64" s="14">
        <v>44950</v>
      </c>
      <c r="G64" s="4">
        <v>66</v>
      </c>
      <c r="H64" s="4">
        <v>4</v>
      </c>
      <c r="I64" s="4">
        <f>IF(MONTH(Calls[[#This Row],[Date of Call]])&lt;=6, YEAR(Calls[[#This Row],[Date of Call]]), YEAR(Calls[[#This Row],[Date of Call]])+1)</f>
        <v>2023</v>
      </c>
      <c r="J64" s="5" t="str">
        <f>TEXT(Calls[[#This Row],[Date of Call]],"DDDD")</f>
        <v>Tuesday</v>
      </c>
      <c r="K64" s="5" t="str">
        <f t="array" ref="K64">_xlfn.IFS(Calls[[#This Row],[Duration]]&lt;=10,"Under 10 mins", Calls[[#This Row],[Duration]]&lt;=30, "10 to 30 mins", Calls[[#This Row],[Duration]]&lt;=60, "30 to 60 mins", Calls[[#This Row],[Duration]]&lt;=120, "1 to 2 hours", TRUE, "More than 2 hours")</f>
        <v>1 to 2 hours</v>
      </c>
      <c r="L64" s="4">
        <f>ROUND(Calls[[#This Row],[Satisfaction Rating]],0)</f>
        <v>4</v>
      </c>
    </row>
    <row r="65" spans="2:12" x14ac:dyDescent="0.3">
      <c r="B65" s="5" t="s">
        <v>87</v>
      </c>
      <c r="C65" s="6" t="s">
        <v>18</v>
      </c>
      <c r="D65" s="4">
        <v>130</v>
      </c>
      <c r="E65" s="13" t="s">
        <v>13</v>
      </c>
      <c r="F65" s="14">
        <v>44950</v>
      </c>
      <c r="G65" s="4">
        <v>126</v>
      </c>
      <c r="H65" s="4">
        <v>2.5</v>
      </c>
      <c r="I65" s="4">
        <f>IF(MONTH(Calls[[#This Row],[Date of Call]])&lt;=6, YEAR(Calls[[#This Row],[Date of Call]]), YEAR(Calls[[#This Row],[Date of Call]])+1)</f>
        <v>2023</v>
      </c>
      <c r="J65" s="5" t="str">
        <f>TEXT(Calls[[#This Row],[Date of Call]],"DDDD")</f>
        <v>Tuesday</v>
      </c>
      <c r="K65" s="5" t="str">
        <f t="array" ref="K65">_xlfn.IFS(Calls[[#This Row],[Duration]]&lt;=10,"Under 10 mins", Calls[[#This Row],[Duration]]&lt;=30, "10 to 30 mins", Calls[[#This Row],[Duration]]&lt;=60, "30 to 60 mins", Calls[[#This Row],[Duration]]&lt;=120, "1 to 2 hours", TRUE, "More than 2 hours")</f>
        <v>More than 2 hours</v>
      </c>
      <c r="L65" s="4">
        <f>ROUND(Calls[[#This Row],[Satisfaction Rating]],0)</f>
        <v>3</v>
      </c>
    </row>
    <row r="66" spans="2:12" x14ac:dyDescent="0.3">
      <c r="B66" s="5" t="s">
        <v>88</v>
      </c>
      <c r="C66" s="6" t="s">
        <v>19</v>
      </c>
      <c r="D66" s="4">
        <v>110</v>
      </c>
      <c r="E66" s="13" t="s">
        <v>6</v>
      </c>
      <c r="F66" s="14">
        <v>44950</v>
      </c>
      <c r="G66" s="4">
        <v>96</v>
      </c>
      <c r="H66" s="4">
        <v>5</v>
      </c>
      <c r="I66" s="4">
        <f>IF(MONTH(Calls[[#This Row],[Date of Call]])&lt;=6, YEAR(Calls[[#This Row],[Date of Call]]), YEAR(Calls[[#This Row],[Date of Call]])+1)</f>
        <v>2023</v>
      </c>
      <c r="J66" s="5" t="str">
        <f>TEXT(Calls[[#This Row],[Date of Call]],"DDDD")</f>
        <v>Tuesday</v>
      </c>
      <c r="K66" s="5" t="str">
        <f t="array" ref="K66">_xlfn.IFS(Calls[[#This Row],[Duration]]&lt;=10,"Under 10 mins", Calls[[#This Row],[Duration]]&lt;=30, "10 to 30 mins", Calls[[#This Row],[Duration]]&lt;=60, "30 to 60 mins", Calls[[#This Row],[Duration]]&lt;=120, "1 to 2 hours", TRUE, "More than 2 hours")</f>
        <v>1 to 2 hours</v>
      </c>
      <c r="L66" s="4">
        <f>ROUND(Calls[[#This Row],[Satisfaction Rating]],0)</f>
        <v>5</v>
      </c>
    </row>
    <row r="67" spans="2:12" x14ac:dyDescent="0.3">
      <c r="B67" s="5" t="s">
        <v>89</v>
      </c>
      <c r="C67" s="6" t="s">
        <v>14</v>
      </c>
      <c r="D67" s="4">
        <v>71</v>
      </c>
      <c r="E67" s="13" t="s">
        <v>10</v>
      </c>
      <c r="F67" s="14">
        <v>44951</v>
      </c>
      <c r="G67" s="4">
        <v>90</v>
      </c>
      <c r="H67" s="4">
        <v>3.8</v>
      </c>
      <c r="I67" s="4">
        <f>IF(MONTH(Calls[[#This Row],[Date of Call]])&lt;=6, YEAR(Calls[[#This Row],[Date of Call]]), YEAR(Calls[[#This Row],[Date of Call]])+1)</f>
        <v>2023</v>
      </c>
      <c r="J67" s="5" t="str">
        <f>TEXT(Calls[[#This Row],[Date of Call]],"DDDD")</f>
        <v>Wednesday</v>
      </c>
      <c r="K67" s="5" t="str">
        <f t="array" ref="K67">_xlfn.IFS(Calls[[#This Row],[Duration]]&lt;=10,"Under 10 mins", Calls[[#This Row],[Duration]]&lt;=30, "10 to 30 mins", Calls[[#This Row],[Duration]]&lt;=60, "30 to 60 mins", Calls[[#This Row],[Duration]]&lt;=120, "1 to 2 hours", TRUE, "More than 2 hours")</f>
        <v>1 to 2 hours</v>
      </c>
      <c r="L67" s="4">
        <f>ROUND(Calls[[#This Row],[Satisfaction Rating]],0)</f>
        <v>4</v>
      </c>
    </row>
    <row r="68" spans="2:12" x14ac:dyDescent="0.3">
      <c r="B68" s="5" t="s">
        <v>90</v>
      </c>
      <c r="C68" s="6" t="s">
        <v>17</v>
      </c>
      <c r="D68" s="4">
        <v>147</v>
      </c>
      <c r="E68" s="13" t="s">
        <v>13</v>
      </c>
      <c r="F68" s="14">
        <v>44951</v>
      </c>
      <c r="G68" s="4">
        <v>105</v>
      </c>
      <c r="H68" s="4">
        <v>4.4000000000000004</v>
      </c>
      <c r="I68" s="4">
        <f>IF(MONTH(Calls[[#This Row],[Date of Call]])&lt;=6, YEAR(Calls[[#This Row],[Date of Call]]), YEAR(Calls[[#This Row],[Date of Call]])+1)</f>
        <v>2023</v>
      </c>
      <c r="J68" s="5" t="str">
        <f>TEXT(Calls[[#This Row],[Date of Call]],"DDDD")</f>
        <v>Wednesday</v>
      </c>
      <c r="K68" s="5" t="str">
        <f t="array" ref="K68">_xlfn.IFS(Calls[[#This Row],[Duration]]&lt;=10,"Under 10 mins", Calls[[#This Row],[Duration]]&lt;=30, "10 to 30 mins", Calls[[#This Row],[Duration]]&lt;=60, "30 to 60 mins", Calls[[#This Row],[Duration]]&lt;=120, "1 to 2 hours", TRUE, "More than 2 hours")</f>
        <v>More than 2 hours</v>
      </c>
      <c r="L68" s="4">
        <f>ROUND(Calls[[#This Row],[Satisfaction Rating]],0)</f>
        <v>4</v>
      </c>
    </row>
    <row r="69" spans="2:12" x14ac:dyDescent="0.3">
      <c r="B69" s="5" t="s">
        <v>91</v>
      </c>
      <c r="C69" s="6" t="s">
        <v>12</v>
      </c>
      <c r="D69" s="4">
        <v>69</v>
      </c>
      <c r="E69" s="13" t="s">
        <v>9</v>
      </c>
      <c r="F69" s="14">
        <v>44952</v>
      </c>
      <c r="G69" s="4">
        <v>40</v>
      </c>
      <c r="H69" s="4">
        <v>3.8</v>
      </c>
      <c r="I69" s="4">
        <f>IF(MONTH(Calls[[#This Row],[Date of Call]])&lt;=6, YEAR(Calls[[#This Row],[Date of Call]]), YEAR(Calls[[#This Row],[Date of Call]])+1)</f>
        <v>2023</v>
      </c>
      <c r="J69" s="5" t="str">
        <f>TEXT(Calls[[#This Row],[Date of Call]],"DDDD")</f>
        <v>Thursday</v>
      </c>
      <c r="K69" s="5" t="str">
        <f t="array" ref="K69">_xlfn.IFS(Calls[[#This Row],[Duration]]&lt;=10,"Under 10 mins", Calls[[#This Row],[Duration]]&lt;=30, "10 to 30 mins", Calls[[#This Row],[Duration]]&lt;=60, "30 to 60 mins", Calls[[#This Row],[Duration]]&lt;=120, "1 to 2 hours", TRUE, "More than 2 hours")</f>
        <v>1 to 2 hours</v>
      </c>
      <c r="L69" s="4">
        <f>ROUND(Calls[[#This Row],[Satisfaction Rating]],0)</f>
        <v>4</v>
      </c>
    </row>
    <row r="70" spans="2:12" x14ac:dyDescent="0.3">
      <c r="B70" s="5" t="s">
        <v>92</v>
      </c>
      <c r="C70" s="6" t="s">
        <v>19</v>
      </c>
      <c r="D70" s="4">
        <v>50</v>
      </c>
      <c r="E70" s="13" t="s">
        <v>10</v>
      </c>
      <c r="F70" s="14">
        <v>44952</v>
      </c>
      <c r="G70" s="4">
        <v>60</v>
      </c>
      <c r="H70" s="4">
        <v>2</v>
      </c>
      <c r="I70" s="4">
        <f>IF(MONTH(Calls[[#This Row],[Date of Call]])&lt;=6, YEAR(Calls[[#This Row],[Date of Call]]), YEAR(Calls[[#This Row],[Date of Call]])+1)</f>
        <v>2023</v>
      </c>
      <c r="J70" s="5" t="str">
        <f>TEXT(Calls[[#This Row],[Date of Call]],"DDDD")</f>
        <v>Thursday</v>
      </c>
      <c r="K70" s="5" t="str">
        <f t="array" ref="K70">_xlfn.IFS(Calls[[#This Row],[Duration]]&lt;=10,"Under 10 mins", Calls[[#This Row],[Duration]]&lt;=30, "10 to 30 mins", Calls[[#This Row],[Duration]]&lt;=60, "30 to 60 mins", Calls[[#This Row],[Duration]]&lt;=120, "1 to 2 hours", TRUE, "More than 2 hours")</f>
        <v>30 to 60 mins</v>
      </c>
      <c r="L70" s="4">
        <f>ROUND(Calls[[#This Row],[Satisfaction Rating]],0)</f>
        <v>2</v>
      </c>
    </row>
    <row r="71" spans="2:12" x14ac:dyDescent="0.3">
      <c r="B71" s="5" t="s">
        <v>93</v>
      </c>
      <c r="C71" s="6" t="s">
        <v>18</v>
      </c>
      <c r="D71" s="4">
        <v>124</v>
      </c>
      <c r="E71" s="13" t="s">
        <v>13</v>
      </c>
      <c r="F71" s="14">
        <v>44953</v>
      </c>
      <c r="G71" s="4">
        <v>215</v>
      </c>
      <c r="H71" s="4">
        <v>4.0999999999999996</v>
      </c>
      <c r="I71" s="4">
        <f>IF(MONTH(Calls[[#This Row],[Date of Call]])&lt;=6, YEAR(Calls[[#This Row],[Date of Call]]), YEAR(Calls[[#This Row],[Date of Call]])+1)</f>
        <v>2023</v>
      </c>
      <c r="J71" s="5" t="str">
        <f>TEXT(Calls[[#This Row],[Date of Call]],"DDDD")</f>
        <v>Friday</v>
      </c>
      <c r="K71" s="5" t="str">
        <f t="array" ref="K71">_xlfn.IFS(Calls[[#This Row],[Duration]]&lt;=10,"Under 10 mins", Calls[[#This Row],[Duration]]&lt;=30, "10 to 30 mins", Calls[[#This Row],[Duration]]&lt;=60, "30 to 60 mins", Calls[[#This Row],[Duration]]&lt;=120, "1 to 2 hours", TRUE, "More than 2 hours")</f>
        <v>More than 2 hours</v>
      </c>
      <c r="L71" s="4">
        <f>ROUND(Calls[[#This Row],[Satisfaction Rating]],0)</f>
        <v>4</v>
      </c>
    </row>
    <row r="72" spans="2:12" x14ac:dyDescent="0.3">
      <c r="B72" s="5" t="s">
        <v>94</v>
      </c>
      <c r="C72" s="6" t="s">
        <v>23</v>
      </c>
      <c r="D72" s="4">
        <v>81</v>
      </c>
      <c r="E72" s="13" t="s">
        <v>11</v>
      </c>
      <c r="F72" s="14">
        <v>44953</v>
      </c>
      <c r="G72" s="4">
        <v>156</v>
      </c>
      <c r="H72" s="4">
        <v>2.6</v>
      </c>
      <c r="I72" s="4">
        <f>IF(MONTH(Calls[[#This Row],[Date of Call]])&lt;=6, YEAR(Calls[[#This Row],[Date of Call]]), YEAR(Calls[[#This Row],[Date of Call]])+1)</f>
        <v>2023</v>
      </c>
      <c r="J72" s="5" t="str">
        <f>TEXT(Calls[[#This Row],[Date of Call]],"DDDD")</f>
        <v>Friday</v>
      </c>
      <c r="K72" s="5" t="str">
        <f t="array" ref="K72">_xlfn.IFS(Calls[[#This Row],[Duration]]&lt;=10,"Under 10 mins", Calls[[#This Row],[Duration]]&lt;=30, "10 to 30 mins", Calls[[#This Row],[Duration]]&lt;=60, "30 to 60 mins", Calls[[#This Row],[Duration]]&lt;=120, "1 to 2 hours", TRUE, "More than 2 hours")</f>
        <v>1 to 2 hours</v>
      </c>
      <c r="L72" s="4">
        <f>ROUND(Calls[[#This Row],[Satisfaction Rating]],0)</f>
        <v>3</v>
      </c>
    </row>
    <row r="73" spans="2:12" x14ac:dyDescent="0.3">
      <c r="B73" s="5" t="s">
        <v>95</v>
      </c>
      <c r="C73" s="6" t="s">
        <v>7</v>
      </c>
      <c r="D73" s="4">
        <v>141</v>
      </c>
      <c r="E73" s="13" t="s">
        <v>6</v>
      </c>
      <c r="F73" s="14">
        <v>44953</v>
      </c>
      <c r="G73" s="4">
        <v>54</v>
      </c>
      <c r="H73" s="4">
        <v>0</v>
      </c>
      <c r="I73" s="4">
        <f>IF(MONTH(Calls[[#This Row],[Date of Call]])&lt;=6, YEAR(Calls[[#This Row],[Date of Call]]), YEAR(Calls[[#This Row],[Date of Call]])+1)</f>
        <v>2023</v>
      </c>
      <c r="J73" s="5" t="str">
        <f>TEXT(Calls[[#This Row],[Date of Call]],"DDDD")</f>
        <v>Friday</v>
      </c>
      <c r="K73" s="5" t="str">
        <f t="array" ref="K73">_xlfn.IFS(Calls[[#This Row],[Duration]]&lt;=10,"Under 10 mins", Calls[[#This Row],[Duration]]&lt;=30, "10 to 30 mins", Calls[[#This Row],[Duration]]&lt;=60, "30 to 60 mins", Calls[[#This Row],[Duration]]&lt;=120, "1 to 2 hours", TRUE, "More than 2 hours")</f>
        <v>More than 2 hours</v>
      </c>
      <c r="L73" s="4">
        <f>ROUND(Calls[[#This Row],[Satisfaction Rating]],0)</f>
        <v>0</v>
      </c>
    </row>
    <row r="74" spans="2:12" x14ac:dyDescent="0.3">
      <c r="B74" s="5" t="s">
        <v>96</v>
      </c>
      <c r="C74" s="6" t="s">
        <v>7</v>
      </c>
      <c r="D74" s="4">
        <v>168</v>
      </c>
      <c r="E74" s="13" t="s">
        <v>6</v>
      </c>
      <c r="F74" s="14">
        <v>44954</v>
      </c>
      <c r="G74" s="4">
        <v>160</v>
      </c>
      <c r="H74" s="4">
        <v>3.9</v>
      </c>
      <c r="I74" s="4">
        <f>IF(MONTH(Calls[[#This Row],[Date of Call]])&lt;=6, YEAR(Calls[[#This Row],[Date of Call]]), YEAR(Calls[[#This Row],[Date of Call]])+1)</f>
        <v>2023</v>
      </c>
      <c r="J74" s="5" t="str">
        <f>TEXT(Calls[[#This Row],[Date of Call]],"DDDD")</f>
        <v>Saturday</v>
      </c>
      <c r="K74" s="5" t="str">
        <f t="array" ref="K74">_xlfn.IFS(Calls[[#This Row],[Duration]]&lt;=10,"Under 10 mins", Calls[[#This Row],[Duration]]&lt;=30, "10 to 30 mins", Calls[[#This Row],[Duration]]&lt;=60, "30 to 60 mins", Calls[[#This Row],[Duration]]&lt;=120, "1 to 2 hours", TRUE, "More than 2 hours")</f>
        <v>More than 2 hours</v>
      </c>
      <c r="L74" s="4">
        <f>ROUND(Calls[[#This Row],[Satisfaction Rating]],0)</f>
        <v>4</v>
      </c>
    </row>
    <row r="75" spans="2:12" x14ac:dyDescent="0.3">
      <c r="B75" s="5" t="s">
        <v>97</v>
      </c>
      <c r="C75" s="6" t="s">
        <v>17</v>
      </c>
      <c r="D75" s="4">
        <v>101</v>
      </c>
      <c r="E75" s="13" t="s">
        <v>11</v>
      </c>
      <c r="F75" s="14">
        <v>44954</v>
      </c>
      <c r="G75" s="4">
        <v>80</v>
      </c>
      <c r="H75" s="4">
        <v>4.8</v>
      </c>
      <c r="I75" s="4">
        <f>IF(MONTH(Calls[[#This Row],[Date of Call]])&lt;=6, YEAR(Calls[[#This Row],[Date of Call]]), YEAR(Calls[[#This Row],[Date of Call]])+1)</f>
        <v>2023</v>
      </c>
      <c r="J75" s="5" t="str">
        <f>TEXT(Calls[[#This Row],[Date of Call]],"DDDD")</f>
        <v>Saturday</v>
      </c>
      <c r="K75" s="5" t="str">
        <f t="array" ref="K75">_xlfn.IFS(Calls[[#This Row],[Duration]]&lt;=10,"Under 10 mins", Calls[[#This Row],[Duration]]&lt;=30, "10 to 30 mins", Calls[[#This Row],[Duration]]&lt;=60, "30 to 60 mins", Calls[[#This Row],[Duration]]&lt;=120, "1 to 2 hours", TRUE, "More than 2 hours")</f>
        <v>1 to 2 hours</v>
      </c>
      <c r="L75" s="4">
        <f>ROUND(Calls[[#This Row],[Satisfaction Rating]],0)</f>
        <v>5</v>
      </c>
    </row>
    <row r="76" spans="2:12" x14ac:dyDescent="0.3">
      <c r="B76" s="5" t="s">
        <v>98</v>
      </c>
      <c r="C76" s="6" t="s">
        <v>14</v>
      </c>
      <c r="D76" s="4">
        <v>67</v>
      </c>
      <c r="E76" s="13" t="s">
        <v>11</v>
      </c>
      <c r="F76" s="14">
        <v>44954</v>
      </c>
      <c r="G76" s="4">
        <v>168</v>
      </c>
      <c r="H76" s="4">
        <v>2.6</v>
      </c>
      <c r="I76" s="4">
        <f>IF(MONTH(Calls[[#This Row],[Date of Call]])&lt;=6, YEAR(Calls[[#This Row],[Date of Call]]), YEAR(Calls[[#This Row],[Date of Call]])+1)</f>
        <v>2023</v>
      </c>
      <c r="J76" s="5" t="str">
        <f>TEXT(Calls[[#This Row],[Date of Call]],"DDDD")</f>
        <v>Saturday</v>
      </c>
      <c r="K76" s="5" t="str">
        <f t="array" ref="K76">_xlfn.IFS(Calls[[#This Row],[Duration]]&lt;=10,"Under 10 mins", Calls[[#This Row],[Duration]]&lt;=30, "10 to 30 mins", Calls[[#This Row],[Duration]]&lt;=60, "30 to 60 mins", Calls[[#This Row],[Duration]]&lt;=120, "1 to 2 hours", TRUE, "More than 2 hours")</f>
        <v>1 to 2 hours</v>
      </c>
      <c r="L76" s="4">
        <f>ROUND(Calls[[#This Row],[Satisfaction Rating]],0)</f>
        <v>3</v>
      </c>
    </row>
    <row r="77" spans="2:12" x14ac:dyDescent="0.3">
      <c r="B77" s="5" t="s">
        <v>99</v>
      </c>
      <c r="C77" s="6" t="s">
        <v>5</v>
      </c>
      <c r="D77" s="4">
        <v>114</v>
      </c>
      <c r="E77" s="13" t="s">
        <v>6</v>
      </c>
      <c r="F77" s="14">
        <v>44956</v>
      </c>
      <c r="G77" s="4">
        <v>42</v>
      </c>
      <c r="H77" s="4">
        <v>2.6</v>
      </c>
      <c r="I77" s="4">
        <f>IF(MONTH(Calls[[#This Row],[Date of Call]])&lt;=6, YEAR(Calls[[#This Row],[Date of Call]]), YEAR(Calls[[#This Row],[Date of Call]])+1)</f>
        <v>2023</v>
      </c>
      <c r="J77" s="5" t="str">
        <f>TEXT(Calls[[#This Row],[Date of Call]],"DDDD")</f>
        <v>Monday</v>
      </c>
      <c r="K77" s="5" t="str">
        <f t="array" ref="K77">_xlfn.IFS(Calls[[#This Row],[Duration]]&lt;=10,"Under 10 mins", Calls[[#This Row],[Duration]]&lt;=30, "10 to 30 mins", Calls[[#This Row],[Duration]]&lt;=60, "30 to 60 mins", Calls[[#This Row],[Duration]]&lt;=120, "1 to 2 hours", TRUE, "More than 2 hours")</f>
        <v>1 to 2 hours</v>
      </c>
      <c r="L77" s="4">
        <f>ROUND(Calls[[#This Row],[Satisfaction Rating]],0)</f>
        <v>3</v>
      </c>
    </row>
    <row r="78" spans="2:12" x14ac:dyDescent="0.3">
      <c r="B78" s="5" t="s">
        <v>100</v>
      </c>
      <c r="C78" s="6" t="s">
        <v>23</v>
      </c>
      <c r="D78" s="4">
        <v>42</v>
      </c>
      <c r="E78" s="13" t="s">
        <v>11</v>
      </c>
      <c r="F78" s="14">
        <v>44956</v>
      </c>
      <c r="G78" s="4">
        <v>205</v>
      </c>
      <c r="H78" s="4">
        <v>3.6</v>
      </c>
      <c r="I78" s="4">
        <f>IF(MONTH(Calls[[#This Row],[Date of Call]])&lt;=6, YEAR(Calls[[#This Row],[Date of Call]]), YEAR(Calls[[#This Row],[Date of Call]])+1)</f>
        <v>2023</v>
      </c>
      <c r="J78" s="5" t="str">
        <f>TEXT(Calls[[#This Row],[Date of Call]],"DDDD")</f>
        <v>Monday</v>
      </c>
      <c r="K78" s="5" t="str">
        <f t="array" ref="K78">_xlfn.IFS(Calls[[#This Row],[Duration]]&lt;=10,"Under 10 mins", Calls[[#This Row],[Duration]]&lt;=30, "10 to 30 mins", Calls[[#This Row],[Duration]]&lt;=60, "30 to 60 mins", Calls[[#This Row],[Duration]]&lt;=120, "1 to 2 hours", TRUE, "More than 2 hours")</f>
        <v>30 to 60 mins</v>
      </c>
      <c r="L78" s="4">
        <f>ROUND(Calls[[#This Row],[Satisfaction Rating]],0)</f>
        <v>4</v>
      </c>
    </row>
    <row r="79" spans="2:12" x14ac:dyDescent="0.3">
      <c r="B79" s="5" t="s">
        <v>101</v>
      </c>
      <c r="C79" s="6" t="s">
        <v>8</v>
      </c>
      <c r="D79" s="4">
        <v>69</v>
      </c>
      <c r="E79" s="13" t="s">
        <v>6</v>
      </c>
      <c r="F79" s="14">
        <v>44956</v>
      </c>
      <c r="G79" s="4">
        <v>108</v>
      </c>
      <c r="H79" s="4">
        <v>3.3</v>
      </c>
      <c r="I79" s="4">
        <f>IF(MONTH(Calls[[#This Row],[Date of Call]])&lt;=6, YEAR(Calls[[#This Row],[Date of Call]]), YEAR(Calls[[#This Row],[Date of Call]])+1)</f>
        <v>2023</v>
      </c>
      <c r="J79" s="5" t="str">
        <f>TEXT(Calls[[#This Row],[Date of Call]],"DDDD")</f>
        <v>Monday</v>
      </c>
      <c r="K79" s="5" t="str">
        <f t="array" ref="K79">_xlfn.IFS(Calls[[#This Row],[Duration]]&lt;=10,"Under 10 mins", Calls[[#This Row],[Duration]]&lt;=30, "10 to 30 mins", Calls[[#This Row],[Duration]]&lt;=60, "30 to 60 mins", Calls[[#This Row],[Duration]]&lt;=120, "1 to 2 hours", TRUE, "More than 2 hours")</f>
        <v>1 to 2 hours</v>
      </c>
      <c r="L79" s="4">
        <f>ROUND(Calls[[#This Row],[Satisfaction Rating]],0)</f>
        <v>3</v>
      </c>
    </row>
    <row r="80" spans="2:12" x14ac:dyDescent="0.3">
      <c r="B80" s="5" t="s">
        <v>102</v>
      </c>
      <c r="C80" s="6" t="s">
        <v>18</v>
      </c>
      <c r="D80" s="4">
        <v>145</v>
      </c>
      <c r="E80" s="13" t="s">
        <v>9</v>
      </c>
      <c r="F80" s="14">
        <v>44956</v>
      </c>
      <c r="G80" s="4">
        <v>78</v>
      </c>
      <c r="H80" s="4">
        <v>1.9</v>
      </c>
      <c r="I80" s="4">
        <f>IF(MONTH(Calls[[#This Row],[Date of Call]])&lt;=6, YEAR(Calls[[#This Row],[Date of Call]]), YEAR(Calls[[#This Row],[Date of Call]])+1)</f>
        <v>2023</v>
      </c>
      <c r="J80" s="5" t="str">
        <f>TEXT(Calls[[#This Row],[Date of Call]],"DDDD")</f>
        <v>Monday</v>
      </c>
      <c r="K80" s="5" t="str">
        <f t="array" ref="K80">_xlfn.IFS(Calls[[#This Row],[Duration]]&lt;=10,"Under 10 mins", Calls[[#This Row],[Duration]]&lt;=30, "10 to 30 mins", Calls[[#This Row],[Duration]]&lt;=60, "30 to 60 mins", Calls[[#This Row],[Duration]]&lt;=120, "1 to 2 hours", TRUE, "More than 2 hours")</f>
        <v>More than 2 hours</v>
      </c>
      <c r="L80" s="4">
        <f>ROUND(Calls[[#This Row],[Satisfaction Rating]],0)</f>
        <v>2</v>
      </c>
    </row>
    <row r="81" spans="2:12" x14ac:dyDescent="0.3">
      <c r="B81" s="5" t="s">
        <v>103</v>
      </c>
      <c r="C81" s="6" t="s">
        <v>12</v>
      </c>
      <c r="D81" s="4">
        <v>43</v>
      </c>
      <c r="E81" s="13" t="s">
        <v>6</v>
      </c>
      <c r="F81" s="14">
        <v>44956</v>
      </c>
      <c r="G81" s="4">
        <v>23</v>
      </c>
      <c r="H81" s="4">
        <v>4.9000000000000004</v>
      </c>
      <c r="I81" s="4">
        <f>IF(MONTH(Calls[[#This Row],[Date of Call]])&lt;=6, YEAR(Calls[[#This Row],[Date of Call]]), YEAR(Calls[[#This Row],[Date of Call]])+1)</f>
        <v>2023</v>
      </c>
      <c r="J81" s="5" t="str">
        <f>TEXT(Calls[[#This Row],[Date of Call]],"DDDD")</f>
        <v>Monday</v>
      </c>
      <c r="K81" s="5" t="str">
        <f t="array" ref="K81">_xlfn.IFS(Calls[[#This Row],[Duration]]&lt;=10,"Under 10 mins", Calls[[#This Row],[Duration]]&lt;=30, "10 to 30 mins", Calls[[#This Row],[Duration]]&lt;=60, "30 to 60 mins", Calls[[#This Row],[Duration]]&lt;=120, "1 to 2 hours", TRUE, "More than 2 hours")</f>
        <v>30 to 60 mins</v>
      </c>
      <c r="L81" s="4">
        <f>ROUND(Calls[[#This Row],[Satisfaction Rating]],0)</f>
        <v>5</v>
      </c>
    </row>
    <row r="82" spans="2:12" x14ac:dyDescent="0.3">
      <c r="B82" s="5" t="s">
        <v>104</v>
      </c>
      <c r="C82" s="6" t="s">
        <v>8</v>
      </c>
      <c r="D82" s="4">
        <v>62</v>
      </c>
      <c r="E82" s="13" t="s">
        <v>10</v>
      </c>
      <c r="F82" s="14">
        <v>44957</v>
      </c>
      <c r="G82" s="4">
        <v>99</v>
      </c>
      <c r="H82" s="4">
        <v>3.6</v>
      </c>
      <c r="I82" s="4">
        <f>IF(MONTH(Calls[[#This Row],[Date of Call]])&lt;=6, YEAR(Calls[[#This Row],[Date of Call]]), YEAR(Calls[[#This Row],[Date of Call]])+1)</f>
        <v>2023</v>
      </c>
      <c r="J82" s="5" t="str">
        <f>TEXT(Calls[[#This Row],[Date of Call]],"DDDD")</f>
        <v>Tuesday</v>
      </c>
      <c r="K82" s="5" t="str">
        <f t="array" ref="K82">_xlfn.IFS(Calls[[#This Row],[Duration]]&lt;=10,"Under 10 mins", Calls[[#This Row],[Duration]]&lt;=30, "10 to 30 mins", Calls[[#This Row],[Duration]]&lt;=60, "30 to 60 mins", Calls[[#This Row],[Duration]]&lt;=120, "1 to 2 hours", TRUE, "More than 2 hours")</f>
        <v>1 to 2 hours</v>
      </c>
      <c r="L82" s="4">
        <f>ROUND(Calls[[#This Row],[Satisfaction Rating]],0)</f>
        <v>4</v>
      </c>
    </row>
    <row r="83" spans="2:12" x14ac:dyDescent="0.3">
      <c r="B83" s="5" t="s">
        <v>105</v>
      </c>
      <c r="C83" s="6" t="s">
        <v>22</v>
      </c>
      <c r="D83" s="4">
        <v>79</v>
      </c>
      <c r="E83" s="13" t="s">
        <v>6</v>
      </c>
      <c r="F83" s="14">
        <v>44958</v>
      </c>
      <c r="G83" s="4">
        <v>148</v>
      </c>
      <c r="H83" s="4">
        <v>4.5</v>
      </c>
      <c r="I83" s="4">
        <f>IF(MONTH(Calls[[#This Row],[Date of Call]])&lt;=6, YEAR(Calls[[#This Row],[Date of Call]]), YEAR(Calls[[#This Row],[Date of Call]])+1)</f>
        <v>2023</v>
      </c>
      <c r="J83" s="5" t="str">
        <f>TEXT(Calls[[#This Row],[Date of Call]],"DDDD")</f>
        <v>Wednesday</v>
      </c>
      <c r="K83" s="5" t="str">
        <f t="array" ref="K83">_xlfn.IFS(Calls[[#This Row],[Duration]]&lt;=10,"Under 10 mins", Calls[[#This Row],[Duration]]&lt;=30, "10 to 30 mins", Calls[[#This Row],[Duration]]&lt;=60, "30 to 60 mins", Calls[[#This Row],[Duration]]&lt;=120, "1 to 2 hours", TRUE, "More than 2 hours")</f>
        <v>1 to 2 hours</v>
      </c>
      <c r="L83" s="4">
        <f>ROUND(Calls[[#This Row],[Satisfaction Rating]],0)</f>
        <v>5</v>
      </c>
    </row>
    <row r="84" spans="2:12" x14ac:dyDescent="0.3">
      <c r="B84" s="5" t="s">
        <v>106</v>
      </c>
      <c r="C84" s="6" t="s">
        <v>18</v>
      </c>
      <c r="D84" s="4">
        <v>45</v>
      </c>
      <c r="E84" s="13" t="s">
        <v>13</v>
      </c>
      <c r="F84" s="14">
        <v>44958</v>
      </c>
      <c r="G84" s="4">
        <v>34</v>
      </c>
      <c r="H84" s="4">
        <v>3.7</v>
      </c>
      <c r="I84" s="4">
        <f>IF(MONTH(Calls[[#This Row],[Date of Call]])&lt;=6, YEAR(Calls[[#This Row],[Date of Call]]), YEAR(Calls[[#This Row],[Date of Call]])+1)</f>
        <v>2023</v>
      </c>
      <c r="J84" s="5" t="str">
        <f>TEXT(Calls[[#This Row],[Date of Call]],"DDDD")</f>
        <v>Wednesday</v>
      </c>
      <c r="K84" s="5" t="str">
        <f t="array" ref="K84">_xlfn.IFS(Calls[[#This Row],[Duration]]&lt;=10,"Under 10 mins", Calls[[#This Row],[Duration]]&lt;=30, "10 to 30 mins", Calls[[#This Row],[Duration]]&lt;=60, "30 to 60 mins", Calls[[#This Row],[Duration]]&lt;=120, "1 to 2 hours", TRUE, "More than 2 hours")</f>
        <v>30 to 60 mins</v>
      </c>
      <c r="L84" s="4">
        <f>ROUND(Calls[[#This Row],[Satisfaction Rating]],0)</f>
        <v>4</v>
      </c>
    </row>
    <row r="85" spans="2:12" x14ac:dyDescent="0.3">
      <c r="B85" s="5" t="s">
        <v>107</v>
      </c>
      <c r="C85" s="6" t="s">
        <v>8</v>
      </c>
      <c r="D85" s="4">
        <v>137</v>
      </c>
      <c r="E85" s="13" t="s">
        <v>6</v>
      </c>
      <c r="F85" s="14">
        <v>44958</v>
      </c>
      <c r="G85" s="4">
        <v>86</v>
      </c>
      <c r="H85" s="4">
        <v>4.8</v>
      </c>
      <c r="I85" s="4">
        <f>IF(MONTH(Calls[[#This Row],[Date of Call]])&lt;=6, YEAR(Calls[[#This Row],[Date of Call]]), YEAR(Calls[[#This Row],[Date of Call]])+1)</f>
        <v>2023</v>
      </c>
      <c r="J85" s="5" t="str">
        <f>TEXT(Calls[[#This Row],[Date of Call]],"DDDD")</f>
        <v>Wednesday</v>
      </c>
      <c r="K85" s="5" t="str">
        <f t="array" ref="K85">_xlfn.IFS(Calls[[#This Row],[Duration]]&lt;=10,"Under 10 mins", Calls[[#This Row],[Duration]]&lt;=30, "10 to 30 mins", Calls[[#This Row],[Duration]]&lt;=60, "30 to 60 mins", Calls[[#This Row],[Duration]]&lt;=120, "1 to 2 hours", TRUE, "More than 2 hours")</f>
        <v>More than 2 hours</v>
      </c>
      <c r="L85" s="4">
        <f>ROUND(Calls[[#This Row],[Satisfaction Rating]],0)</f>
        <v>5</v>
      </c>
    </row>
    <row r="86" spans="2:12" x14ac:dyDescent="0.3">
      <c r="B86" s="5" t="s">
        <v>108</v>
      </c>
      <c r="C86" s="6" t="s">
        <v>5</v>
      </c>
      <c r="D86" s="4">
        <v>109</v>
      </c>
      <c r="E86" s="13" t="s">
        <v>10</v>
      </c>
      <c r="F86" s="14">
        <v>44958</v>
      </c>
      <c r="G86" s="4">
        <v>105</v>
      </c>
      <c r="H86" s="4">
        <v>3.3</v>
      </c>
      <c r="I86" s="4">
        <f>IF(MONTH(Calls[[#This Row],[Date of Call]])&lt;=6, YEAR(Calls[[#This Row],[Date of Call]]), YEAR(Calls[[#This Row],[Date of Call]])+1)</f>
        <v>2023</v>
      </c>
      <c r="J86" s="5" t="str">
        <f>TEXT(Calls[[#This Row],[Date of Call]],"DDDD")</f>
        <v>Wednesday</v>
      </c>
      <c r="K86" s="5" t="str">
        <f t="array" ref="K86">_xlfn.IFS(Calls[[#This Row],[Duration]]&lt;=10,"Under 10 mins", Calls[[#This Row],[Duration]]&lt;=30, "10 to 30 mins", Calls[[#This Row],[Duration]]&lt;=60, "30 to 60 mins", Calls[[#This Row],[Duration]]&lt;=120, "1 to 2 hours", TRUE, "More than 2 hours")</f>
        <v>1 to 2 hours</v>
      </c>
      <c r="L86" s="4">
        <f>ROUND(Calls[[#This Row],[Satisfaction Rating]],0)</f>
        <v>3</v>
      </c>
    </row>
    <row r="87" spans="2:12" x14ac:dyDescent="0.3">
      <c r="B87" s="5" t="s">
        <v>109</v>
      </c>
      <c r="C87" s="6" t="s">
        <v>12</v>
      </c>
      <c r="D87" s="4">
        <v>78</v>
      </c>
      <c r="E87" s="13" t="s">
        <v>10</v>
      </c>
      <c r="F87" s="14">
        <v>44958</v>
      </c>
      <c r="G87" s="4">
        <v>62</v>
      </c>
      <c r="H87" s="4">
        <v>3.1</v>
      </c>
      <c r="I87" s="4">
        <f>IF(MONTH(Calls[[#This Row],[Date of Call]])&lt;=6, YEAR(Calls[[#This Row],[Date of Call]]), YEAR(Calls[[#This Row],[Date of Call]])+1)</f>
        <v>2023</v>
      </c>
      <c r="J87" s="5" t="str">
        <f>TEXT(Calls[[#This Row],[Date of Call]],"DDDD")</f>
        <v>Wednesday</v>
      </c>
      <c r="K87" s="5" t="str">
        <f t="array" ref="K87">_xlfn.IFS(Calls[[#This Row],[Duration]]&lt;=10,"Under 10 mins", Calls[[#This Row],[Duration]]&lt;=30, "10 to 30 mins", Calls[[#This Row],[Duration]]&lt;=60, "30 to 60 mins", Calls[[#This Row],[Duration]]&lt;=120, "1 to 2 hours", TRUE, "More than 2 hours")</f>
        <v>1 to 2 hours</v>
      </c>
      <c r="L87" s="4">
        <f>ROUND(Calls[[#This Row],[Satisfaction Rating]],0)</f>
        <v>3</v>
      </c>
    </row>
    <row r="88" spans="2:12" x14ac:dyDescent="0.3">
      <c r="B88" s="5" t="s">
        <v>110</v>
      </c>
      <c r="C88" s="6" t="s">
        <v>8</v>
      </c>
      <c r="D88" s="4">
        <v>137</v>
      </c>
      <c r="E88" s="13" t="s">
        <v>13</v>
      </c>
      <c r="F88" s="14">
        <v>44958</v>
      </c>
      <c r="G88" s="4">
        <v>90</v>
      </c>
      <c r="H88" s="4">
        <v>4.0999999999999996</v>
      </c>
      <c r="I88" s="4">
        <f>IF(MONTH(Calls[[#This Row],[Date of Call]])&lt;=6, YEAR(Calls[[#This Row],[Date of Call]]), YEAR(Calls[[#This Row],[Date of Call]])+1)</f>
        <v>2023</v>
      </c>
      <c r="J88" s="5" t="str">
        <f>TEXT(Calls[[#This Row],[Date of Call]],"DDDD")</f>
        <v>Wednesday</v>
      </c>
      <c r="K88" s="5" t="str">
        <f t="array" ref="K88">_xlfn.IFS(Calls[[#This Row],[Duration]]&lt;=10,"Under 10 mins", Calls[[#This Row],[Duration]]&lt;=30, "10 to 30 mins", Calls[[#This Row],[Duration]]&lt;=60, "30 to 60 mins", Calls[[#This Row],[Duration]]&lt;=120, "1 to 2 hours", TRUE, "More than 2 hours")</f>
        <v>More than 2 hours</v>
      </c>
      <c r="L88" s="4">
        <f>ROUND(Calls[[#This Row],[Satisfaction Rating]],0)</f>
        <v>4</v>
      </c>
    </row>
    <row r="89" spans="2:12" x14ac:dyDescent="0.3">
      <c r="B89" s="5" t="s">
        <v>111</v>
      </c>
      <c r="C89" s="6" t="s">
        <v>21</v>
      </c>
      <c r="D89" s="4">
        <v>99</v>
      </c>
      <c r="E89" s="13" t="s">
        <v>10</v>
      </c>
      <c r="F89" s="14">
        <v>44959</v>
      </c>
      <c r="G89" s="4">
        <v>112</v>
      </c>
      <c r="H89" s="4">
        <v>4.9000000000000004</v>
      </c>
      <c r="I89" s="4">
        <f>IF(MONTH(Calls[[#This Row],[Date of Call]])&lt;=6, YEAR(Calls[[#This Row],[Date of Call]]), YEAR(Calls[[#This Row],[Date of Call]])+1)</f>
        <v>2023</v>
      </c>
      <c r="J89" s="5" t="str">
        <f>TEXT(Calls[[#This Row],[Date of Call]],"DDDD")</f>
        <v>Thursday</v>
      </c>
      <c r="K89" s="5" t="str">
        <f t="array" ref="K89">_xlfn.IFS(Calls[[#This Row],[Duration]]&lt;=10,"Under 10 mins", Calls[[#This Row],[Duration]]&lt;=30, "10 to 30 mins", Calls[[#This Row],[Duration]]&lt;=60, "30 to 60 mins", Calls[[#This Row],[Duration]]&lt;=120, "1 to 2 hours", TRUE, "More than 2 hours")</f>
        <v>1 to 2 hours</v>
      </c>
      <c r="L89" s="4">
        <f>ROUND(Calls[[#This Row],[Satisfaction Rating]],0)</f>
        <v>5</v>
      </c>
    </row>
    <row r="90" spans="2:12" x14ac:dyDescent="0.3">
      <c r="B90" s="5" t="s">
        <v>112</v>
      </c>
      <c r="C90" s="6" t="s">
        <v>19</v>
      </c>
      <c r="D90" s="4">
        <v>100</v>
      </c>
      <c r="E90" s="13" t="s">
        <v>10</v>
      </c>
      <c r="F90" s="14">
        <v>44959</v>
      </c>
      <c r="G90" s="4">
        <v>135</v>
      </c>
      <c r="H90" s="4">
        <v>4</v>
      </c>
      <c r="I90" s="4">
        <f>IF(MONTH(Calls[[#This Row],[Date of Call]])&lt;=6, YEAR(Calls[[#This Row],[Date of Call]]), YEAR(Calls[[#This Row],[Date of Call]])+1)</f>
        <v>2023</v>
      </c>
      <c r="J90" s="5" t="str">
        <f>TEXT(Calls[[#This Row],[Date of Call]],"DDDD")</f>
        <v>Thursday</v>
      </c>
      <c r="K90" s="5" t="str">
        <f t="array" ref="K90">_xlfn.IFS(Calls[[#This Row],[Duration]]&lt;=10,"Under 10 mins", Calls[[#This Row],[Duration]]&lt;=30, "10 to 30 mins", Calls[[#This Row],[Duration]]&lt;=60, "30 to 60 mins", Calls[[#This Row],[Duration]]&lt;=120, "1 to 2 hours", TRUE, "More than 2 hours")</f>
        <v>1 to 2 hours</v>
      </c>
      <c r="L90" s="4">
        <f>ROUND(Calls[[#This Row],[Satisfaction Rating]],0)</f>
        <v>4</v>
      </c>
    </row>
    <row r="91" spans="2:12" x14ac:dyDescent="0.3">
      <c r="B91" s="5" t="s">
        <v>113</v>
      </c>
      <c r="C91" s="6" t="s">
        <v>12</v>
      </c>
      <c r="D91" s="4">
        <v>47</v>
      </c>
      <c r="E91" s="13" t="s">
        <v>9</v>
      </c>
      <c r="F91" s="14">
        <v>44959</v>
      </c>
      <c r="G91" s="4">
        <v>34</v>
      </c>
      <c r="H91" s="4">
        <v>2.1</v>
      </c>
      <c r="I91" s="4">
        <f>IF(MONTH(Calls[[#This Row],[Date of Call]])&lt;=6, YEAR(Calls[[#This Row],[Date of Call]]), YEAR(Calls[[#This Row],[Date of Call]])+1)</f>
        <v>2023</v>
      </c>
      <c r="J91" s="5" t="str">
        <f>TEXT(Calls[[#This Row],[Date of Call]],"DDDD")</f>
        <v>Thursday</v>
      </c>
      <c r="K91" s="5" t="str">
        <f t="array" ref="K91">_xlfn.IFS(Calls[[#This Row],[Duration]]&lt;=10,"Under 10 mins", Calls[[#This Row],[Duration]]&lt;=30, "10 to 30 mins", Calls[[#This Row],[Duration]]&lt;=60, "30 to 60 mins", Calls[[#This Row],[Duration]]&lt;=120, "1 to 2 hours", TRUE, "More than 2 hours")</f>
        <v>30 to 60 mins</v>
      </c>
      <c r="L91" s="4">
        <f>ROUND(Calls[[#This Row],[Satisfaction Rating]],0)</f>
        <v>2</v>
      </c>
    </row>
    <row r="92" spans="2:12" x14ac:dyDescent="0.3">
      <c r="B92" s="5" t="s">
        <v>114</v>
      </c>
      <c r="C92" s="6" t="s">
        <v>5</v>
      </c>
      <c r="D92" s="4">
        <v>87</v>
      </c>
      <c r="E92" s="13" t="s">
        <v>11</v>
      </c>
      <c r="F92" s="14">
        <v>44959</v>
      </c>
      <c r="G92" s="4">
        <v>155</v>
      </c>
      <c r="H92" s="4">
        <v>4.5</v>
      </c>
      <c r="I92" s="4">
        <f>IF(MONTH(Calls[[#This Row],[Date of Call]])&lt;=6, YEAR(Calls[[#This Row],[Date of Call]]), YEAR(Calls[[#This Row],[Date of Call]])+1)</f>
        <v>2023</v>
      </c>
      <c r="J92" s="5" t="str">
        <f>TEXT(Calls[[#This Row],[Date of Call]],"DDDD")</f>
        <v>Thursday</v>
      </c>
      <c r="K92" s="5" t="str">
        <f t="array" ref="K92">_xlfn.IFS(Calls[[#This Row],[Duration]]&lt;=10,"Under 10 mins", Calls[[#This Row],[Duration]]&lt;=30, "10 to 30 mins", Calls[[#This Row],[Duration]]&lt;=60, "30 to 60 mins", Calls[[#This Row],[Duration]]&lt;=120, "1 to 2 hours", TRUE, "More than 2 hours")</f>
        <v>1 to 2 hours</v>
      </c>
      <c r="L92" s="4">
        <f>ROUND(Calls[[#This Row],[Satisfaction Rating]],0)</f>
        <v>5</v>
      </c>
    </row>
    <row r="93" spans="2:12" x14ac:dyDescent="0.3">
      <c r="B93" s="5" t="s">
        <v>115</v>
      </c>
      <c r="C93" s="6" t="s">
        <v>21</v>
      </c>
      <c r="D93" s="4">
        <v>143</v>
      </c>
      <c r="E93" s="13" t="s">
        <v>11</v>
      </c>
      <c r="F93" s="14">
        <v>44961</v>
      </c>
      <c r="G93" s="4">
        <v>124</v>
      </c>
      <c r="H93" s="4">
        <v>4.9000000000000004</v>
      </c>
      <c r="I93" s="4">
        <f>IF(MONTH(Calls[[#This Row],[Date of Call]])&lt;=6, YEAR(Calls[[#This Row],[Date of Call]]), YEAR(Calls[[#This Row],[Date of Call]])+1)</f>
        <v>2023</v>
      </c>
      <c r="J93" s="5" t="str">
        <f>TEXT(Calls[[#This Row],[Date of Call]],"DDDD")</f>
        <v>Saturday</v>
      </c>
      <c r="K93" s="5" t="str">
        <f t="array" ref="K93">_xlfn.IFS(Calls[[#This Row],[Duration]]&lt;=10,"Under 10 mins", Calls[[#This Row],[Duration]]&lt;=30, "10 to 30 mins", Calls[[#This Row],[Duration]]&lt;=60, "30 to 60 mins", Calls[[#This Row],[Duration]]&lt;=120, "1 to 2 hours", TRUE, "More than 2 hours")</f>
        <v>More than 2 hours</v>
      </c>
      <c r="L93" s="4">
        <f>ROUND(Calls[[#This Row],[Satisfaction Rating]],0)</f>
        <v>5</v>
      </c>
    </row>
    <row r="94" spans="2:12" x14ac:dyDescent="0.3">
      <c r="B94" s="5" t="s">
        <v>116</v>
      </c>
      <c r="C94" s="6" t="s">
        <v>19</v>
      </c>
      <c r="D94" s="4">
        <v>84</v>
      </c>
      <c r="E94" s="13" t="s">
        <v>10</v>
      </c>
      <c r="F94" s="14">
        <v>44961</v>
      </c>
      <c r="G94" s="4">
        <v>195</v>
      </c>
      <c r="H94" s="4">
        <v>4.0999999999999996</v>
      </c>
      <c r="I94" s="4">
        <f>IF(MONTH(Calls[[#This Row],[Date of Call]])&lt;=6, YEAR(Calls[[#This Row],[Date of Call]]), YEAR(Calls[[#This Row],[Date of Call]])+1)</f>
        <v>2023</v>
      </c>
      <c r="J94" s="5" t="str">
        <f>TEXT(Calls[[#This Row],[Date of Call]],"DDDD")</f>
        <v>Saturday</v>
      </c>
      <c r="K94" s="5" t="str">
        <f t="array" ref="K94">_xlfn.IFS(Calls[[#This Row],[Duration]]&lt;=10,"Under 10 mins", Calls[[#This Row],[Duration]]&lt;=30, "10 to 30 mins", Calls[[#This Row],[Duration]]&lt;=60, "30 to 60 mins", Calls[[#This Row],[Duration]]&lt;=120, "1 to 2 hours", TRUE, "More than 2 hours")</f>
        <v>1 to 2 hours</v>
      </c>
      <c r="L94" s="4">
        <f>ROUND(Calls[[#This Row],[Satisfaction Rating]],0)</f>
        <v>4</v>
      </c>
    </row>
    <row r="95" spans="2:12" x14ac:dyDescent="0.3">
      <c r="B95" s="5" t="s">
        <v>117</v>
      </c>
      <c r="C95" s="6" t="s">
        <v>17</v>
      </c>
      <c r="D95" s="4">
        <v>55</v>
      </c>
      <c r="E95" s="13" t="s">
        <v>11</v>
      </c>
      <c r="F95" s="14">
        <v>44962</v>
      </c>
      <c r="G95" s="4">
        <v>78</v>
      </c>
      <c r="H95" s="4">
        <v>4.5</v>
      </c>
      <c r="I95" s="4">
        <f>IF(MONTH(Calls[[#This Row],[Date of Call]])&lt;=6, YEAR(Calls[[#This Row],[Date of Call]]), YEAR(Calls[[#This Row],[Date of Call]])+1)</f>
        <v>2023</v>
      </c>
      <c r="J95" s="5" t="str">
        <f>TEXT(Calls[[#This Row],[Date of Call]],"DDDD")</f>
        <v>Sunday</v>
      </c>
      <c r="K95" s="5" t="str">
        <f t="array" ref="K95">_xlfn.IFS(Calls[[#This Row],[Duration]]&lt;=10,"Under 10 mins", Calls[[#This Row],[Duration]]&lt;=30, "10 to 30 mins", Calls[[#This Row],[Duration]]&lt;=60, "30 to 60 mins", Calls[[#This Row],[Duration]]&lt;=120, "1 to 2 hours", TRUE, "More than 2 hours")</f>
        <v>30 to 60 mins</v>
      </c>
      <c r="L95" s="4">
        <f>ROUND(Calls[[#This Row],[Satisfaction Rating]],0)</f>
        <v>5</v>
      </c>
    </row>
    <row r="96" spans="2:12" x14ac:dyDescent="0.3">
      <c r="B96" s="5" t="s">
        <v>118</v>
      </c>
      <c r="C96" s="6" t="s">
        <v>15</v>
      </c>
      <c r="D96" s="4">
        <v>135</v>
      </c>
      <c r="E96" s="13" t="s">
        <v>13</v>
      </c>
      <c r="F96" s="14">
        <v>44964</v>
      </c>
      <c r="G96" s="4">
        <v>35</v>
      </c>
      <c r="H96" s="4">
        <v>4.8</v>
      </c>
      <c r="I96" s="4">
        <f>IF(MONTH(Calls[[#This Row],[Date of Call]])&lt;=6, YEAR(Calls[[#This Row],[Date of Call]]), YEAR(Calls[[#This Row],[Date of Call]])+1)</f>
        <v>2023</v>
      </c>
      <c r="J96" s="5" t="str">
        <f>TEXT(Calls[[#This Row],[Date of Call]],"DDDD")</f>
        <v>Tuesday</v>
      </c>
      <c r="K96" s="5" t="str">
        <f t="array" ref="K96">_xlfn.IFS(Calls[[#This Row],[Duration]]&lt;=10,"Under 10 mins", Calls[[#This Row],[Duration]]&lt;=30, "10 to 30 mins", Calls[[#This Row],[Duration]]&lt;=60, "30 to 60 mins", Calls[[#This Row],[Duration]]&lt;=120, "1 to 2 hours", TRUE, "More than 2 hours")</f>
        <v>More than 2 hours</v>
      </c>
      <c r="L96" s="4">
        <f>ROUND(Calls[[#This Row],[Satisfaction Rating]],0)</f>
        <v>5</v>
      </c>
    </row>
    <row r="97" spans="2:12" x14ac:dyDescent="0.3">
      <c r="B97" s="5" t="s">
        <v>119</v>
      </c>
      <c r="C97" s="6" t="s">
        <v>16</v>
      </c>
      <c r="D97" s="4">
        <v>152</v>
      </c>
      <c r="E97" s="13" t="s">
        <v>9</v>
      </c>
      <c r="F97" s="14">
        <v>44964</v>
      </c>
      <c r="G97" s="4">
        <v>123</v>
      </c>
      <c r="H97" s="4">
        <v>4.5999999999999996</v>
      </c>
      <c r="I97" s="4">
        <f>IF(MONTH(Calls[[#This Row],[Date of Call]])&lt;=6, YEAR(Calls[[#This Row],[Date of Call]]), YEAR(Calls[[#This Row],[Date of Call]])+1)</f>
        <v>2023</v>
      </c>
      <c r="J97" s="5" t="str">
        <f>TEXT(Calls[[#This Row],[Date of Call]],"DDDD")</f>
        <v>Tuesday</v>
      </c>
      <c r="K97" s="5" t="str">
        <f t="array" ref="K97">_xlfn.IFS(Calls[[#This Row],[Duration]]&lt;=10,"Under 10 mins", Calls[[#This Row],[Duration]]&lt;=30, "10 to 30 mins", Calls[[#This Row],[Duration]]&lt;=60, "30 to 60 mins", Calls[[#This Row],[Duration]]&lt;=120, "1 to 2 hours", TRUE, "More than 2 hours")</f>
        <v>More than 2 hours</v>
      </c>
      <c r="L97" s="4">
        <f>ROUND(Calls[[#This Row],[Satisfaction Rating]],0)</f>
        <v>5</v>
      </c>
    </row>
    <row r="98" spans="2:12" x14ac:dyDescent="0.3">
      <c r="B98" s="5" t="s">
        <v>120</v>
      </c>
      <c r="C98" s="6" t="s">
        <v>23</v>
      </c>
      <c r="D98" s="4">
        <v>132</v>
      </c>
      <c r="E98" s="13" t="s">
        <v>9</v>
      </c>
      <c r="F98" s="14">
        <v>44964</v>
      </c>
      <c r="G98" s="4">
        <v>43</v>
      </c>
      <c r="H98" s="4">
        <v>4.5999999999999996</v>
      </c>
      <c r="I98" s="4">
        <f>IF(MONTH(Calls[[#This Row],[Date of Call]])&lt;=6, YEAR(Calls[[#This Row],[Date of Call]]), YEAR(Calls[[#This Row],[Date of Call]])+1)</f>
        <v>2023</v>
      </c>
      <c r="J98" s="5" t="str">
        <f>TEXT(Calls[[#This Row],[Date of Call]],"DDDD")</f>
        <v>Tuesday</v>
      </c>
      <c r="K98" s="5" t="str">
        <f t="array" ref="K98">_xlfn.IFS(Calls[[#This Row],[Duration]]&lt;=10,"Under 10 mins", Calls[[#This Row],[Duration]]&lt;=30, "10 to 30 mins", Calls[[#This Row],[Duration]]&lt;=60, "30 to 60 mins", Calls[[#This Row],[Duration]]&lt;=120, "1 to 2 hours", TRUE, "More than 2 hours")</f>
        <v>More than 2 hours</v>
      </c>
      <c r="L98" s="4">
        <f>ROUND(Calls[[#This Row],[Satisfaction Rating]],0)</f>
        <v>5</v>
      </c>
    </row>
    <row r="99" spans="2:12" x14ac:dyDescent="0.3">
      <c r="B99" s="5" t="s">
        <v>121</v>
      </c>
      <c r="C99" s="6" t="s">
        <v>7</v>
      </c>
      <c r="D99" s="4">
        <v>60</v>
      </c>
      <c r="E99" s="13" t="s">
        <v>10</v>
      </c>
      <c r="F99" s="14">
        <v>44965</v>
      </c>
      <c r="G99" s="4">
        <v>69</v>
      </c>
      <c r="H99" s="4">
        <v>4.3</v>
      </c>
      <c r="I99" s="4">
        <f>IF(MONTH(Calls[[#This Row],[Date of Call]])&lt;=6, YEAR(Calls[[#This Row],[Date of Call]]), YEAR(Calls[[#This Row],[Date of Call]])+1)</f>
        <v>2023</v>
      </c>
      <c r="J99" s="5" t="str">
        <f>TEXT(Calls[[#This Row],[Date of Call]],"DDDD")</f>
        <v>Wednesday</v>
      </c>
      <c r="K99" s="5" t="str">
        <f t="array" ref="K99">_xlfn.IFS(Calls[[#This Row],[Duration]]&lt;=10,"Under 10 mins", Calls[[#This Row],[Duration]]&lt;=30, "10 to 30 mins", Calls[[#This Row],[Duration]]&lt;=60, "30 to 60 mins", Calls[[#This Row],[Duration]]&lt;=120, "1 to 2 hours", TRUE, "More than 2 hours")</f>
        <v>30 to 60 mins</v>
      </c>
      <c r="L99" s="4">
        <f>ROUND(Calls[[#This Row],[Satisfaction Rating]],0)</f>
        <v>4</v>
      </c>
    </row>
    <row r="100" spans="2:12" x14ac:dyDescent="0.3">
      <c r="B100" s="5" t="s">
        <v>122</v>
      </c>
      <c r="C100" s="6" t="s">
        <v>16</v>
      </c>
      <c r="D100" s="4">
        <v>95</v>
      </c>
      <c r="E100" s="13" t="s">
        <v>9</v>
      </c>
      <c r="F100" s="14">
        <v>44965</v>
      </c>
      <c r="G100" s="4">
        <v>130</v>
      </c>
      <c r="H100" s="4">
        <v>5</v>
      </c>
      <c r="I100" s="4">
        <f>IF(MONTH(Calls[[#This Row],[Date of Call]])&lt;=6, YEAR(Calls[[#This Row],[Date of Call]]), YEAR(Calls[[#This Row],[Date of Call]])+1)</f>
        <v>2023</v>
      </c>
      <c r="J100" s="5" t="str">
        <f>TEXT(Calls[[#This Row],[Date of Call]],"DDDD")</f>
        <v>Wednesday</v>
      </c>
      <c r="K100" s="5" t="str">
        <f t="array" ref="K100">_xlfn.IFS(Calls[[#This Row],[Duration]]&lt;=10,"Under 10 mins", Calls[[#This Row],[Duration]]&lt;=30, "10 to 30 mins", Calls[[#This Row],[Duration]]&lt;=60, "30 to 60 mins", Calls[[#This Row],[Duration]]&lt;=120, "1 to 2 hours", TRUE, "More than 2 hours")</f>
        <v>1 to 2 hours</v>
      </c>
      <c r="L100" s="4">
        <f>ROUND(Calls[[#This Row],[Satisfaction Rating]],0)</f>
        <v>5</v>
      </c>
    </row>
    <row r="101" spans="2:12" x14ac:dyDescent="0.3">
      <c r="B101" s="5" t="s">
        <v>123</v>
      </c>
      <c r="C101" s="6" t="s">
        <v>20</v>
      </c>
      <c r="D101" s="4">
        <v>96</v>
      </c>
      <c r="E101" s="13" t="s">
        <v>6</v>
      </c>
      <c r="F101" s="14">
        <v>44965</v>
      </c>
      <c r="G101" s="4">
        <v>120</v>
      </c>
      <c r="H101" s="4">
        <v>4</v>
      </c>
      <c r="I101" s="4">
        <f>IF(MONTH(Calls[[#This Row],[Date of Call]])&lt;=6, YEAR(Calls[[#This Row],[Date of Call]]), YEAR(Calls[[#This Row],[Date of Call]])+1)</f>
        <v>2023</v>
      </c>
      <c r="J101" s="5" t="str">
        <f>TEXT(Calls[[#This Row],[Date of Call]],"DDDD")</f>
        <v>Wednesday</v>
      </c>
      <c r="K101" s="5" t="str">
        <f t="array" ref="K101">_xlfn.IFS(Calls[[#This Row],[Duration]]&lt;=10,"Under 10 mins", Calls[[#This Row],[Duration]]&lt;=30, "10 to 30 mins", Calls[[#This Row],[Duration]]&lt;=60, "30 to 60 mins", Calls[[#This Row],[Duration]]&lt;=120, "1 to 2 hours", TRUE, "More than 2 hours")</f>
        <v>1 to 2 hours</v>
      </c>
      <c r="L101" s="4">
        <f>ROUND(Calls[[#This Row],[Satisfaction Rating]],0)</f>
        <v>4</v>
      </c>
    </row>
    <row r="102" spans="2:12" x14ac:dyDescent="0.3">
      <c r="B102" s="5" t="s">
        <v>124</v>
      </c>
      <c r="C102" s="6" t="s">
        <v>17</v>
      </c>
      <c r="D102" s="4">
        <v>45</v>
      </c>
      <c r="E102" s="13" t="s">
        <v>10</v>
      </c>
      <c r="F102" s="14">
        <v>44966</v>
      </c>
      <c r="G102" s="4">
        <v>84</v>
      </c>
      <c r="H102" s="4">
        <v>4.5999999999999996</v>
      </c>
      <c r="I102" s="4">
        <f>IF(MONTH(Calls[[#This Row],[Date of Call]])&lt;=6, YEAR(Calls[[#This Row],[Date of Call]]), YEAR(Calls[[#This Row],[Date of Call]])+1)</f>
        <v>2023</v>
      </c>
      <c r="J102" s="5" t="str">
        <f>TEXT(Calls[[#This Row],[Date of Call]],"DDDD")</f>
        <v>Thursday</v>
      </c>
      <c r="K102" s="5" t="str">
        <f t="array" ref="K102">_xlfn.IFS(Calls[[#This Row],[Duration]]&lt;=10,"Under 10 mins", Calls[[#This Row],[Duration]]&lt;=30, "10 to 30 mins", Calls[[#This Row],[Duration]]&lt;=60, "30 to 60 mins", Calls[[#This Row],[Duration]]&lt;=120, "1 to 2 hours", TRUE, "More than 2 hours")</f>
        <v>30 to 60 mins</v>
      </c>
      <c r="L102" s="4">
        <f>ROUND(Calls[[#This Row],[Satisfaction Rating]],0)</f>
        <v>5</v>
      </c>
    </row>
    <row r="103" spans="2:12" x14ac:dyDescent="0.3">
      <c r="B103" s="5" t="s">
        <v>125</v>
      </c>
      <c r="C103" s="6" t="s">
        <v>20</v>
      </c>
      <c r="D103" s="4">
        <v>132</v>
      </c>
      <c r="E103" s="13" t="s">
        <v>6</v>
      </c>
      <c r="F103" s="14">
        <v>44967</v>
      </c>
      <c r="G103" s="4">
        <v>112</v>
      </c>
      <c r="H103" s="4">
        <v>4.5</v>
      </c>
      <c r="I103" s="4">
        <f>IF(MONTH(Calls[[#This Row],[Date of Call]])&lt;=6, YEAR(Calls[[#This Row],[Date of Call]]), YEAR(Calls[[#This Row],[Date of Call]])+1)</f>
        <v>2023</v>
      </c>
      <c r="J103" s="5" t="str">
        <f>TEXT(Calls[[#This Row],[Date of Call]],"DDDD")</f>
        <v>Friday</v>
      </c>
      <c r="K103" s="5" t="str">
        <f t="array" ref="K103">_xlfn.IFS(Calls[[#This Row],[Duration]]&lt;=10,"Under 10 mins", Calls[[#This Row],[Duration]]&lt;=30, "10 to 30 mins", Calls[[#This Row],[Duration]]&lt;=60, "30 to 60 mins", Calls[[#This Row],[Duration]]&lt;=120, "1 to 2 hours", TRUE, "More than 2 hours")</f>
        <v>More than 2 hours</v>
      </c>
      <c r="L103" s="4">
        <f>ROUND(Calls[[#This Row],[Satisfaction Rating]],0)</f>
        <v>5</v>
      </c>
    </row>
    <row r="104" spans="2:12" x14ac:dyDescent="0.3">
      <c r="B104" s="5" t="s">
        <v>126</v>
      </c>
      <c r="C104" s="6" t="s">
        <v>14</v>
      </c>
      <c r="D104" s="4">
        <v>95</v>
      </c>
      <c r="E104" s="13" t="s">
        <v>10</v>
      </c>
      <c r="F104" s="14">
        <v>44967</v>
      </c>
      <c r="G104" s="4">
        <v>66</v>
      </c>
      <c r="H104" s="4">
        <v>4.5999999999999996</v>
      </c>
      <c r="I104" s="4">
        <f>IF(MONTH(Calls[[#This Row],[Date of Call]])&lt;=6, YEAR(Calls[[#This Row],[Date of Call]]), YEAR(Calls[[#This Row],[Date of Call]])+1)</f>
        <v>2023</v>
      </c>
      <c r="J104" s="5" t="str">
        <f>TEXT(Calls[[#This Row],[Date of Call]],"DDDD")</f>
        <v>Friday</v>
      </c>
      <c r="K104" s="5" t="str">
        <f t="array" ref="K104">_xlfn.IFS(Calls[[#This Row],[Duration]]&lt;=10,"Under 10 mins", Calls[[#This Row],[Duration]]&lt;=30, "10 to 30 mins", Calls[[#This Row],[Duration]]&lt;=60, "30 to 60 mins", Calls[[#This Row],[Duration]]&lt;=120, "1 to 2 hours", TRUE, "More than 2 hours")</f>
        <v>1 to 2 hours</v>
      </c>
      <c r="L104" s="4">
        <f>ROUND(Calls[[#This Row],[Satisfaction Rating]],0)</f>
        <v>5</v>
      </c>
    </row>
    <row r="105" spans="2:12" x14ac:dyDescent="0.3">
      <c r="B105" s="5" t="s">
        <v>127</v>
      </c>
      <c r="C105" s="6" t="s">
        <v>16</v>
      </c>
      <c r="D105" s="4">
        <v>131</v>
      </c>
      <c r="E105" s="13" t="s">
        <v>11</v>
      </c>
      <c r="F105" s="14">
        <v>44967</v>
      </c>
      <c r="G105" s="4">
        <v>172</v>
      </c>
      <c r="H105" s="4">
        <v>2.6</v>
      </c>
      <c r="I105" s="4">
        <f>IF(MONTH(Calls[[#This Row],[Date of Call]])&lt;=6, YEAR(Calls[[#This Row],[Date of Call]]), YEAR(Calls[[#This Row],[Date of Call]])+1)</f>
        <v>2023</v>
      </c>
      <c r="J105" s="5" t="str">
        <f>TEXT(Calls[[#This Row],[Date of Call]],"DDDD")</f>
        <v>Friday</v>
      </c>
      <c r="K105" s="5" t="str">
        <f t="array" ref="K105">_xlfn.IFS(Calls[[#This Row],[Duration]]&lt;=10,"Under 10 mins", Calls[[#This Row],[Duration]]&lt;=30, "10 to 30 mins", Calls[[#This Row],[Duration]]&lt;=60, "30 to 60 mins", Calls[[#This Row],[Duration]]&lt;=120, "1 to 2 hours", TRUE, "More than 2 hours")</f>
        <v>More than 2 hours</v>
      </c>
      <c r="L105" s="4">
        <f>ROUND(Calls[[#This Row],[Satisfaction Rating]],0)</f>
        <v>3</v>
      </c>
    </row>
    <row r="106" spans="2:12" x14ac:dyDescent="0.3">
      <c r="B106" s="5" t="s">
        <v>128</v>
      </c>
      <c r="C106" s="6" t="s">
        <v>22</v>
      </c>
      <c r="D106" s="4">
        <v>67</v>
      </c>
      <c r="E106" s="13" t="s">
        <v>13</v>
      </c>
      <c r="F106" s="14">
        <v>44968</v>
      </c>
      <c r="G106" s="4">
        <v>24</v>
      </c>
      <c r="H106" s="4">
        <v>4.3</v>
      </c>
      <c r="I106" s="4">
        <f>IF(MONTH(Calls[[#This Row],[Date of Call]])&lt;=6, YEAR(Calls[[#This Row],[Date of Call]]), YEAR(Calls[[#This Row],[Date of Call]])+1)</f>
        <v>2023</v>
      </c>
      <c r="J106" s="5" t="str">
        <f>TEXT(Calls[[#This Row],[Date of Call]],"DDDD")</f>
        <v>Saturday</v>
      </c>
      <c r="K106" s="5" t="str">
        <f t="array" ref="K106">_xlfn.IFS(Calls[[#This Row],[Duration]]&lt;=10,"Under 10 mins", Calls[[#This Row],[Duration]]&lt;=30, "10 to 30 mins", Calls[[#This Row],[Duration]]&lt;=60, "30 to 60 mins", Calls[[#This Row],[Duration]]&lt;=120, "1 to 2 hours", TRUE, "More than 2 hours")</f>
        <v>1 to 2 hours</v>
      </c>
      <c r="L106" s="4">
        <f>ROUND(Calls[[#This Row],[Satisfaction Rating]],0)</f>
        <v>4</v>
      </c>
    </row>
    <row r="107" spans="2:12" x14ac:dyDescent="0.3">
      <c r="B107" s="5" t="s">
        <v>129</v>
      </c>
      <c r="C107" s="6" t="s">
        <v>21</v>
      </c>
      <c r="D107" s="4">
        <v>111</v>
      </c>
      <c r="E107" s="13" t="s">
        <v>11</v>
      </c>
      <c r="F107" s="14">
        <v>44969</v>
      </c>
      <c r="G107" s="4">
        <v>43</v>
      </c>
      <c r="H107" s="4">
        <v>3.9</v>
      </c>
      <c r="I107" s="4">
        <f>IF(MONTH(Calls[[#This Row],[Date of Call]])&lt;=6, YEAR(Calls[[#This Row],[Date of Call]]), YEAR(Calls[[#This Row],[Date of Call]])+1)</f>
        <v>2023</v>
      </c>
      <c r="J107" s="5" t="str">
        <f>TEXT(Calls[[#This Row],[Date of Call]],"DDDD")</f>
        <v>Sunday</v>
      </c>
      <c r="K107" s="5" t="str">
        <f t="array" ref="K107">_xlfn.IFS(Calls[[#This Row],[Duration]]&lt;=10,"Under 10 mins", Calls[[#This Row],[Duration]]&lt;=30, "10 to 30 mins", Calls[[#This Row],[Duration]]&lt;=60, "30 to 60 mins", Calls[[#This Row],[Duration]]&lt;=120, "1 to 2 hours", TRUE, "More than 2 hours")</f>
        <v>1 to 2 hours</v>
      </c>
      <c r="L107" s="4">
        <f>ROUND(Calls[[#This Row],[Satisfaction Rating]],0)</f>
        <v>4</v>
      </c>
    </row>
    <row r="108" spans="2:12" x14ac:dyDescent="0.3">
      <c r="B108" s="5" t="s">
        <v>130</v>
      </c>
      <c r="C108" s="6" t="s">
        <v>23</v>
      </c>
      <c r="D108" s="4">
        <v>78</v>
      </c>
      <c r="E108" s="13" t="s">
        <v>9</v>
      </c>
      <c r="F108" s="14">
        <v>44969</v>
      </c>
      <c r="G108" s="4">
        <v>23</v>
      </c>
      <c r="H108" s="4">
        <v>5</v>
      </c>
      <c r="I108" s="4">
        <f>IF(MONTH(Calls[[#This Row],[Date of Call]])&lt;=6, YEAR(Calls[[#This Row],[Date of Call]]), YEAR(Calls[[#This Row],[Date of Call]])+1)</f>
        <v>2023</v>
      </c>
      <c r="J108" s="5" t="str">
        <f>TEXT(Calls[[#This Row],[Date of Call]],"DDDD")</f>
        <v>Sunday</v>
      </c>
      <c r="K108" s="5" t="str">
        <f t="array" ref="K108">_xlfn.IFS(Calls[[#This Row],[Duration]]&lt;=10,"Under 10 mins", Calls[[#This Row],[Duration]]&lt;=30, "10 to 30 mins", Calls[[#This Row],[Duration]]&lt;=60, "30 to 60 mins", Calls[[#This Row],[Duration]]&lt;=120, "1 to 2 hours", TRUE, "More than 2 hours")</f>
        <v>1 to 2 hours</v>
      </c>
      <c r="L108" s="4">
        <f>ROUND(Calls[[#This Row],[Satisfaction Rating]],0)</f>
        <v>5</v>
      </c>
    </row>
    <row r="109" spans="2:12" x14ac:dyDescent="0.3">
      <c r="B109" s="5" t="s">
        <v>131</v>
      </c>
      <c r="C109" s="6" t="s">
        <v>24</v>
      </c>
      <c r="D109" s="4">
        <v>28</v>
      </c>
      <c r="E109" s="13" t="s">
        <v>6</v>
      </c>
      <c r="F109" s="14">
        <v>44969</v>
      </c>
      <c r="G109" s="4">
        <v>74</v>
      </c>
      <c r="H109" s="4">
        <v>3.5</v>
      </c>
      <c r="I109" s="4">
        <f>IF(MONTH(Calls[[#This Row],[Date of Call]])&lt;=6, YEAR(Calls[[#This Row],[Date of Call]]), YEAR(Calls[[#This Row],[Date of Call]])+1)</f>
        <v>2023</v>
      </c>
      <c r="J109" s="5" t="str">
        <f>TEXT(Calls[[#This Row],[Date of Call]],"DDDD")</f>
        <v>Sunday</v>
      </c>
      <c r="K109" s="5" t="str">
        <f t="array" ref="K109">_xlfn.IFS(Calls[[#This Row],[Duration]]&lt;=10,"Under 10 mins", Calls[[#This Row],[Duration]]&lt;=30, "10 to 30 mins", Calls[[#This Row],[Duration]]&lt;=60, "30 to 60 mins", Calls[[#This Row],[Duration]]&lt;=120, "1 to 2 hours", TRUE, "More than 2 hours")</f>
        <v>10 to 30 mins</v>
      </c>
      <c r="L109" s="4">
        <f>ROUND(Calls[[#This Row],[Satisfaction Rating]],0)</f>
        <v>4</v>
      </c>
    </row>
    <row r="110" spans="2:12" x14ac:dyDescent="0.3">
      <c r="B110" s="5" t="s">
        <v>132</v>
      </c>
      <c r="C110" s="6" t="s">
        <v>12</v>
      </c>
      <c r="D110" s="4">
        <v>127</v>
      </c>
      <c r="E110" s="13" t="s">
        <v>13</v>
      </c>
      <c r="F110" s="14">
        <v>44970</v>
      </c>
      <c r="G110" s="4">
        <v>165</v>
      </c>
      <c r="H110" s="4">
        <v>4.7</v>
      </c>
      <c r="I110" s="4">
        <f>IF(MONTH(Calls[[#This Row],[Date of Call]])&lt;=6, YEAR(Calls[[#This Row],[Date of Call]]), YEAR(Calls[[#This Row],[Date of Call]])+1)</f>
        <v>2023</v>
      </c>
      <c r="J110" s="5" t="str">
        <f>TEXT(Calls[[#This Row],[Date of Call]],"DDDD")</f>
        <v>Monday</v>
      </c>
      <c r="K110" s="5" t="str">
        <f t="array" ref="K110">_xlfn.IFS(Calls[[#This Row],[Duration]]&lt;=10,"Under 10 mins", Calls[[#This Row],[Duration]]&lt;=30, "10 to 30 mins", Calls[[#This Row],[Duration]]&lt;=60, "30 to 60 mins", Calls[[#This Row],[Duration]]&lt;=120, "1 to 2 hours", TRUE, "More than 2 hours")</f>
        <v>More than 2 hours</v>
      </c>
      <c r="L110" s="4">
        <f>ROUND(Calls[[#This Row],[Satisfaction Rating]],0)</f>
        <v>5</v>
      </c>
    </row>
    <row r="111" spans="2:12" x14ac:dyDescent="0.3">
      <c r="B111" s="5" t="s">
        <v>133</v>
      </c>
      <c r="C111" s="6" t="s">
        <v>19</v>
      </c>
      <c r="D111" s="4">
        <v>137</v>
      </c>
      <c r="E111" s="13" t="s">
        <v>11</v>
      </c>
      <c r="F111" s="14">
        <v>44970</v>
      </c>
      <c r="G111" s="4">
        <v>34</v>
      </c>
      <c r="H111" s="4">
        <v>2.9</v>
      </c>
      <c r="I111" s="4">
        <f>IF(MONTH(Calls[[#This Row],[Date of Call]])&lt;=6, YEAR(Calls[[#This Row],[Date of Call]]), YEAR(Calls[[#This Row],[Date of Call]])+1)</f>
        <v>2023</v>
      </c>
      <c r="J111" s="5" t="str">
        <f>TEXT(Calls[[#This Row],[Date of Call]],"DDDD")</f>
        <v>Monday</v>
      </c>
      <c r="K111" s="5" t="str">
        <f t="array" ref="K111">_xlfn.IFS(Calls[[#This Row],[Duration]]&lt;=10,"Under 10 mins", Calls[[#This Row],[Duration]]&lt;=30, "10 to 30 mins", Calls[[#This Row],[Duration]]&lt;=60, "30 to 60 mins", Calls[[#This Row],[Duration]]&lt;=120, "1 to 2 hours", TRUE, "More than 2 hours")</f>
        <v>More than 2 hours</v>
      </c>
      <c r="L111" s="4">
        <f>ROUND(Calls[[#This Row],[Satisfaction Rating]],0)</f>
        <v>3</v>
      </c>
    </row>
    <row r="112" spans="2:12" x14ac:dyDescent="0.3">
      <c r="B112" s="5" t="s">
        <v>134</v>
      </c>
      <c r="C112" s="6" t="s">
        <v>12</v>
      </c>
      <c r="D112" s="4">
        <v>76</v>
      </c>
      <c r="E112" s="13" t="s">
        <v>6</v>
      </c>
      <c r="F112" s="14">
        <v>44970</v>
      </c>
      <c r="G112" s="4">
        <v>64</v>
      </c>
      <c r="H112" s="4">
        <v>3.4</v>
      </c>
      <c r="I112" s="4">
        <f>IF(MONTH(Calls[[#This Row],[Date of Call]])&lt;=6, YEAR(Calls[[#This Row],[Date of Call]]), YEAR(Calls[[#This Row],[Date of Call]])+1)</f>
        <v>2023</v>
      </c>
      <c r="J112" s="5" t="str">
        <f>TEXT(Calls[[#This Row],[Date of Call]],"DDDD")</f>
        <v>Monday</v>
      </c>
      <c r="K112" s="5" t="str">
        <f t="array" ref="K112">_xlfn.IFS(Calls[[#This Row],[Duration]]&lt;=10,"Under 10 mins", Calls[[#This Row],[Duration]]&lt;=30, "10 to 30 mins", Calls[[#This Row],[Duration]]&lt;=60, "30 to 60 mins", Calls[[#This Row],[Duration]]&lt;=120, "1 to 2 hours", TRUE, "More than 2 hours")</f>
        <v>1 to 2 hours</v>
      </c>
      <c r="L112" s="4">
        <f>ROUND(Calls[[#This Row],[Satisfaction Rating]],0)</f>
        <v>3</v>
      </c>
    </row>
    <row r="113" spans="2:12" x14ac:dyDescent="0.3">
      <c r="B113" s="5" t="s">
        <v>135</v>
      </c>
      <c r="C113" s="6" t="s">
        <v>23</v>
      </c>
      <c r="D113" s="4">
        <v>80</v>
      </c>
      <c r="E113" s="13" t="s">
        <v>13</v>
      </c>
      <c r="F113" s="14">
        <v>44971</v>
      </c>
      <c r="G113" s="4">
        <v>155</v>
      </c>
      <c r="H113" s="4">
        <v>3.2</v>
      </c>
      <c r="I113" s="4">
        <f>IF(MONTH(Calls[[#This Row],[Date of Call]])&lt;=6, YEAR(Calls[[#This Row],[Date of Call]]), YEAR(Calls[[#This Row],[Date of Call]])+1)</f>
        <v>2023</v>
      </c>
      <c r="J113" s="5" t="str">
        <f>TEXT(Calls[[#This Row],[Date of Call]],"DDDD")</f>
        <v>Tuesday</v>
      </c>
      <c r="K113" s="5" t="str">
        <f t="array" ref="K113">_xlfn.IFS(Calls[[#This Row],[Duration]]&lt;=10,"Under 10 mins", Calls[[#This Row],[Duration]]&lt;=30, "10 to 30 mins", Calls[[#This Row],[Duration]]&lt;=60, "30 to 60 mins", Calls[[#This Row],[Duration]]&lt;=120, "1 to 2 hours", TRUE, "More than 2 hours")</f>
        <v>1 to 2 hours</v>
      </c>
      <c r="L113" s="4">
        <f>ROUND(Calls[[#This Row],[Satisfaction Rating]],0)</f>
        <v>3</v>
      </c>
    </row>
    <row r="114" spans="2:12" x14ac:dyDescent="0.3">
      <c r="B114" s="5" t="s">
        <v>136</v>
      </c>
      <c r="C114" s="6" t="s">
        <v>12</v>
      </c>
      <c r="D114" s="4">
        <v>95</v>
      </c>
      <c r="E114" s="13" t="s">
        <v>9</v>
      </c>
      <c r="F114" s="14">
        <v>44972</v>
      </c>
      <c r="G114" s="4">
        <v>120</v>
      </c>
      <c r="H114" s="4">
        <v>4.8</v>
      </c>
      <c r="I114" s="4">
        <f>IF(MONTH(Calls[[#This Row],[Date of Call]])&lt;=6, YEAR(Calls[[#This Row],[Date of Call]]), YEAR(Calls[[#This Row],[Date of Call]])+1)</f>
        <v>2023</v>
      </c>
      <c r="J114" s="5" t="str">
        <f>TEXT(Calls[[#This Row],[Date of Call]],"DDDD")</f>
        <v>Wednesday</v>
      </c>
      <c r="K114" s="5" t="str">
        <f t="array" ref="K114">_xlfn.IFS(Calls[[#This Row],[Duration]]&lt;=10,"Under 10 mins", Calls[[#This Row],[Duration]]&lt;=30, "10 to 30 mins", Calls[[#This Row],[Duration]]&lt;=60, "30 to 60 mins", Calls[[#This Row],[Duration]]&lt;=120, "1 to 2 hours", TRUE, "More than 2 hours")</f>
        <v>1 to 2 hours</v>
      </c>
      <c r="L114" s="4">
        <f>ROUND(Calls[[#This Row],[Satisfaction Rating]],0)</f>
        <v>5</v>
      </c>
    </row>
    <row r="115" spans="2:12" x14ac:dyDescent="0.3">
      <c r="B115" s="5" t="s">
        <v>137</v>
      </c>
      <c r="C115" s="6" t="s">
        <v>7</v>
      </c>
      <c r="D115" s="4">
        <v>30</v>
      </c>
      <c r="E115" s="13" t="s">
        <v>6</v>
      </c>
      <c r="F115" s="14">
        <v>44972</v>
      </c>
      <c r="G115" s="4">
        <v>105</v>
      </c>
      <c r="H115" s="4">
        <v>3.6</v>
      </c>
      <c r="I115" s="4">
        <f>IF(MONTH(Calls[[#This Row],[Date of Call]])&lt;=6, YEAR(Calls[[#This Row],[Date of Call]]), YEAR(Calls[[#This Row],[Date of Call]])+1)</f>
        <v>2023</v>
      </c>
      <c r="J115" s="5" t="str">
        <f>TEXT(Calls[[#This Row],[Date of Call]],"DDDD")</f>
        <v>Wednesday</v>
      </c>
      <c r="K115" s="5" t="str">
        <f t="array" ref="K115">_xlfn.IFS(Calls[[#This Row],[Duration]]&lt;=10,"Under 10 mins", Calls[[#This Row],[Duration]]&lt;=30, "10 to 30 mins", Calls[[#This Row],[Duration]]&lt;=60, "30 to 60 mins", Calls[[#This Row],[Duration]]&lt;=120, "1 to 2 hours", TRUE, "More than 2 hours")</f>
        <v>10 to 30 mins</v>
      </c>
      <c r="L115" s="4">
        <f>ROUND(Calls[[#This Row],[Satisfaction Rating]],0)</f>
        <v>4</v>
      </c>
    </row>
    <row r="116" spans="2:12" x14ac:dyDescent="0.3">
      <c r="B116" s="5" t="s">
        <v>138</v>
      </c>
      <c r="C116" s="6" t="s">
        <v>8</v>
      </c>
      <c r="D116" s="4">
        <v>19</v>
      </c>
      <c r="E116" s="13" t="s">
        <v>11</v>
      </c>
      <c r="F116" s="14">
        <v>44972</v>
      </c>
      <c r="G116" s="4">
        <v>28</v>
      </c>
      <c r="H116" s="4">
        <v>4.9000000000000004</v>
      </c>
      <c r="I116" s="4">
        <f>IF(MONTH(Calls[[#This Row],[Date of Call]])&lt;=6, YEAR(Calls[[#This Row],[Date of Call]]), YEAR(Calls[[#This Row],[Date of Call]])+1)</f>
        <v>2023</v>
      </c>
      <c r="J116" s="5" t="str">
        <f>TEXT(Calls[[#This Row],[Date of Call]],"DDDD")</f>
        <v>Wednesday</v>
      </c>
      <c r="K116" s="5" t="str">
        <f t="array" ref="K116">_xlfn.IFS(Calls[[#This Row],[Duration]]&lt;=10,"Under 10 mins", Calls[[#This Row],[Duration]]&lt;=30, "10 to 30 mins", Calls[[#This Row],[Duration]]&lt;=60, "30 to 60 mins", Calls[[#This Row],[Duration]]&lt;=120, "1 to 2 hours", TRUE, "More than 2 hours")</f>
        <v>10 to 30 mins</v>
      </c>
      <c r="L116" s="4">
        <f>ROUND(Calls[[#This Row],[Satisfaction Rating]],0)</f>
        <v>5</v>
      </c>
    </row>
    <row r="117" spans="2:12" x14ac:dyDescent="0.3">
      <c r="B117" s="5" t="s">
        <v>139</v>
      </c>
      <c r="C117" s="6" t="s">
        <v>18</v>
      </c>
      <c r="D117" s="4">
        <v>38</v>
      </c>
      <c r="E117" s="13" t="s">
        <v>13</v>
      </c>
      <c r="F117" s="14">
        <v>44972</v>
      </c>
      <c r="G117" s="4">
        <v>100</v>
      </c>
      <c r="H117" s="4">
        <v>4.8</v>
      </c>
      <c r="I117" s="4">
        <f>IF(MONTH(Calls[[#This Row],[Date of Call]])&lt;=6, YEAR(Calls[[#This Row],[Date of Call]]), YEAR(Calls[[#This Row],[Date of Call]])+1)</f>
        <v>2023</v>
      </c>
      <c r="J117" s="5" t="str">
        <f>TEXT(Calls[[#This Row],[Date of Call]],"DDDD")</f>
        <v>Wednesday</v>
      </c>
      <c r="K117" s="5" t="str">
        <f t="array" ref="K117">_xlfn.IFS(Calls[[#This Row],[Duration]]&lt;=10,"Under 10 mins", Calls[[#This Row],[Duration]]&lt;=30, "10 to 30 mins", Calls[[#This Row],[Duration]]&lt;=60, "30 to 60 mins", Calls[[#This Row],[Duration]]&lt;=120, "1 to 2 hours", TRUE, "More than 2 hours")</f>
        <v>30 to 60 mins</v>
      </c>
      <c r="L117" s="4">
        <f>ROUND(Calls[[#This Row],[Satisfaction Rating]],0)</f>
        <v>5</v>
      </c>
    </row>
    <row r="118" spans="2:12" x14ac:dyDescent="0.3">
      <c r="B118" s="5" t="s">
        <v>140</v>
      </c>
      <c r="C118" s="6" t="s">
        <v>14</v>
      </c>
      <c r="D118" s="4">
        <v>55</v>
      </c>
      <c r="E118" s="13" t="s">
        <v>11</v>
      </c>
      <c r="F118" s="14">
        <v>44972</v>
      </c>
      <c r="G118" s="4">
        <v>23</v>
      </c>
      <c r="H118" s="4">
        <v>3.6</v>
      </c>
      <c r="I118" s="4">
        <f>IF(MONTH(Calls[[#This Row],[Date of Call]])&lt;=6, YEAR(Calls[[#This Row],[Date of Call]]), YEAR(Calls[[#This Row],[Date of Call]])+1)</f>
        <v>2023</v>
      </c>
      <c r="J118" s="5" t="str">
        <f>TEXT(Calls[[#This Row],[Date of Call]],"DDDD")</f>
        <v>Wednesday</v>
      </c>
      <c r="K118" s="5" t="str">
        <f t="array" ref="K118">_xlfn.IFS(Calls[[#This Row],[Duration]]&lt;=10,"Under 10 mins", Calls[[#This Row],[Duration]]&lt;=30, "10 to 30 mins", Calls[[#This Row],[Duration]]&lt;=60, "30 to 60 mins", Calls[[#This Row],[Duration]]&lt;=120, "1 to 2 hours", TRUE, "More than 2 hours")</f>
        <v>30 to 60 mins</v>
      </c>
      <c r="L118" s="4">
        <f>ROUND(Calls[[#This Row],[Satisfaction Rating]],0)</f>
        <v>4</v>
      </c>
    </row>
    <row r="119" spans="2:12" x14ac:dyDescent="0.3">
      <c r="B119" s="5" t="s">
        <v>141</v>
      </c>
      <c r="C119" s="6" t="s">
        <v>22</v>
      </c>
      <c r="D119" s="4">
        <v>27</v>
      </c>
      <c r="E119" s="13" t="s">
        <v>6</v>
      </c>
      <c r="F119" s="14">
        <v>44973</v>
      </c>
      <c r="G119" s="4">
        <v>70</v>
      </c>
      <c r="H119" s="4">
        <v>3.9</v>
      </c>
      <c r="I119" s="4">
        <f>IF(MONTH(Calls[[#This Row],[Date of Call]])&lt;=6, YEAR(Calls[[#This Row],[Date of Call]]), YEAR(Calls[[#This Row],[Date of Call]])+1)</f>
        <v>2023</v>
      </c>
      <c r="J119" s="5" t="str">
        <f>TEXT(Calls[[#This Row],[Date of Call]],"DDDD")</f>
        <v>Thursday</v>
      </c>
      <c r="K119" s="5" t="str">
        <f t="array" ref="K119">_xlfn.IFS(Calls[[#This Row],[Duration]]&lt;=10,"Under 10 mins", Calls[[#This Row],[Duration]]&lt;=30, "10 to 30 mins", Calls[[#This Row],[Duration]]&lt;=60, "30 to 60 mins", Calls[[#This Row],[Duration]]&lt;=120, "1 to 2 hours", TRUE, "More than 2 hours")</f>
        <v>10 to 30 mins</v>
      </c>
      <c r="L119" s="4">
        <f>ROUND(Calls[[#This Row],[Satisfaction Rating]],0)</f>
        <v>4</v>
      </c>
    </row>
    <row r="120" spans="2:12" x14ac:dyDescent="0.3">
      <c r="B120" s="5" t="s">
        <v>142</v>
      </c>
      <c r="C120" s="6" t="s">
        <v>22</v>
      </c>
      <c r="D120" s="4">
        <v>32</v>
      </c>
      <c r="E120" s="13" t="s">
        <v>6</v>
      </c>
      <c r="F120" s="14">
        <v>44973</v>
      </c>
      <c r="G120" s="4">
        <v>37</v>
      </c>
      <c r="H120" s="4">
        <v>1.9</v>
      </c>
      <c r="I120" s="4">
        <f>IF(MONTH(Calls[[#This Row],[Date of Call]])&lt;=6, YEAR(Calls[[#This Row],[Date of Call]]), YEAR(Calls[[#This Row],[Date of Call]])+1)</f>
        <v>2023</v>
      </c>
      <c r="J120" s="5" t="str">
        <f>TEXT(Calls[[#This Row],[Date of Call]],"DDDD")</f>
        <v>Thursday</v>
      </c>
      <c r="K120" s="5" t="str">
        <f t="array" ref="K120">_xlfn.IFS(Calls[[#This Row],[Duration]]&lt;=10,"Under 10 mins", Calls[[#This Row],[Duration]]&lt;=30, "10 to 30 mins", Calls[[#This Row],[Duration]]&lt;=60, "30 to 60 mins", Calls[[#This Row],[Duration]]&lt;=120, "1 to 2 hours", TRUE, "More than 2 hours")</f>
        <v>30 to 60 mins</v>
      </c>
      <c r="L120" s="4">
        <f>ROUND(Calls[[#This Row],[Satisfaction Rating]],0)</f>
        <v>2</v>
      </c>
    </row>
    <row r="121" spans="2:12" x14ac:dyDescent="0.3">
      <c r="B121" s="5" t="s">
        <v>143</v>
      </c>
      <c r="C121" s="6" t="s">
        <v>24</v>
      </c>
      <c r="D121" s="4">
        <v>116</v>
      </c>
      <c r="E121" s="13" t="s">
        <v>10</v>
      </c>
      <c r="F121" s="14">
        <v>44973</v>
      </c>
      <c r="G121" s="4">
        <v>140</v>
      </c>
      <c r="H121" s="4">
        <v>3.6</v>
      </c>
      <c r="I121" s="4">
        <f>IF(MONTH(Calls[[#This Row],[Date of Call]])&lt;=6, YEAR(Calls[[#This Row],[Date of Call]]), YEAR(Calls[[#This Row],[Date of Call]])+1)</f>
        <v>2023</v>
      </c>
      <c r="J121" s="5" t="str">
        <f>TEXT(Calls[[#This Row],[Date of Call]],"DDDD")</f>
        <v>Thursday</v>
      </c>
      <c r="K121" s="5" t="str">
        <f t="array" ref="K121">_xlfn.IFS(Calls[[#This Row],[Duration]]&lt;=10,"Under 10 mins", Calls[[#This Row],[Duration]]&lt;=30, "10 to 30 mins", Calls[[#This Row],[Duration]]&lt;=60, "30 to 60 mins", Calls[[#This Row],[Duration]]&lt;=120, "1 to 2 hours", TRUE, "More than 2 hours")</f>
        <v>1 to 2 hours</v>
      </c>
      <c r="L121" s="4">
        <f>ROUND(Calls[[#This Row],[Satisfaction Rating]],0)</f>
        <v>4</v>
      </c>
    </row>
    <row r="122" spans="2:12" x14ac:dyDescent="0.3">
      <c r="B122" s="5" t="s">
        <v>144</v>
      </c>
      <c r="C122" s="6" t="s">
        <v>20</v>
      </c>
      <c r="D122" s="4">
        <v>99</v>
      </c>
      <c r="E122" s="13" t="s">
        <v>9</v>
      </c>
      <c r="F122" s="14">
        <v>44973</v>
      </c>
      <c r="G122" s="4">
        <v>78</v>
      </c>
      <c r="H122" s="4">
        <v>4.0999999999999996</v>
      </c>
      <c r="I122" s="4">
        <f>IF(MONTH(Calls[[#This Row],[Date of Call]])&lt;=6, YEAR(Calls[[#This Row],[Date of Call]]), YEAR(Calls[[#This Row],[Date of Call]])+1)</f>
        <v>2023</v>
      </c>
      <c r="J122" s="5" t="str">
        <f>TEXT(Calls[[#This Row],[Date of Call]],"DDDD")</f>
        <v>Thursday</v>
      </c>
      <c r="K122" s="5" t="str">
        <f t="array" ref="K122">_xlfn.IFS(Calls[[#This Row],[Duration]]&lt;=10,"Under 10 mins", Calls[[#This Row],[Duration]]&lt;=30, "10 to 30 mins", Calls[[#This Row],[Duration]]&lt;=60, "30 to 60 mins", Calls[[#This Row],[Duration]]&lt;=120, "1 to 2 hours", TRUE, "More than 2 hours")</f>
        <v>1 to 2 hours</v>
      </c>
      <c r="L122" s="4">
        <f>ROUND(Calls[[#This Row],[Satisfaction Rating]],0)</f>
        <v>4</v>
      </c>
    </row>
    <row r="123" spans="2:12" x14ac:dyDescent="0.3">
      <c r="B123" s="5" t="s">
        <v>145</v>
      </c>
      <c r="C123" s="6" t="s">
        <v>12</v>
      </c>
      <c r="D123" s="4">
        <v>75</v>
      </c>
      <c r="E123" s="13" t="s">
        <v>6</v>
      </c>
      <c r="F123" s="14">
        <v>44974</v>
      </c>
      <c r="G123" s="4">
        <v>21</v>
      </c>
      <c r="H123" s="4">
        <v>4.2</v>
      </c>
      <c r="I123" s="4">
        <f>IF(MONTH(Calls[[#This Row],[Date of Call]])&lt;=6, YEAR(Calls[[#This Row],[Date of Call]]), YEAR(Calls[[#This Row],[Date of Call]])+1)</f>
        <v>2023</v>
      </c>
      <c r="J123" s="5" t="str">
        <f>TEXT(Calls[[#This Row],[Date of Call]],"DDDD")</f>
        <v>Friday</v>
      </c>
      <c r="K123" s="5" t="str">
        <f t="array" ref="K123">_xlfn.IFS(Calls[[#This Row],[Duration]]&lt;=10,"Under 10 mins", Calls[[#This Row],[Duration]]&lt;=30, "10 to 30 mins", Calls[[#This Row],[Duration]]&lt;=60, "30 to 60 mins", Calls[[#This Row],[Duration]]&lt;=120, "1 to 2 hours", TRUE, "More than 2 hours")</f>
        <v>1 to 2 hours</v>
      </c>
      <c r="L123" s="4">
        <f>ROUND(Calls[[#This Row],[Satisfaction Rating]],0)</f>
        <v>4</v>
      </c>
    </row>
    <row r="124" spans="2:12" x14ac:dyDescent="0.3">
      <c r="B124" s="5" t="s">
        <v>146</v>
      </c>
      <c r="C124" s="6" t="s">
        <v>23</v>
      </c>
      <c r="D124" s="4">
        <v>57</v>
      </c>
      <c r="E124" s="13" t="s">
        <v>10</v>
      </c>
      <c r="F124" s="14">
        <v>44974</v>
      </c>
      <c r="G124" s="4">
        <v>88</v>
      </c>
      <c r="H124" s="4">
        <v>4.3</v>
      </c>
      <c r="I124" s="4">
        <f>IF(MONTH(Calls[[#This Row],[Date of Call]])&lt;=6, YEAR(Calls[[#This Row],[Date of Call]]), YEAR(Calls[[#This Row],[Date of Call]])+1)</f>
        <v>2023</v>
      </c>
      <c r="J124" s="5" t="str">
        <f>TEXT(Calls[[#This Row],[Date of Call]],"DDDD")</f>
        <v>Friday</v>
      </c>
      <c r="K124" s="5" t="str">
        <f t="array" ref="K124">_xlfn.IFS(Calls[[#This Row],[Duration]]&lt;=10,"Under 10 mins", Calls[[#This Row],[Duration]]&lt;=30, "10 to 30 mins", Calls[[#This Row],[Duration]]&lt;=60, "30 to 60 mins", Calls[[#This Row],[Duration]]&lt;=120, "1 to 2 hours", TRUE, "More than 2 hours")</f>
        <v>30 to 60 mins</v>
      </c>
      <c r="L124" s="4">
        <f>ROUND(Calls[[#This Row],[Satisfaction Rating]],0)</f>
        <v>4</v>
      </c>
    </row>
    <row r="125" spans="2:12" x14ac:dyDescent="0.3">
      <c r="B125" s="5" t="s">
        <v>147</v>
      </c>
      <c r="C125" s="6" t="s">
        <v>15</v>
      </c>
      <c r="D125" s="4">
        <v>155</v>
      </c>
      <c r="E125" s="13" t="s">
        <v>10</v>
      </c>
      <c r="F125" s="14">
        <v>44975</v>
      </c>
      <c r="G125" s="4">
        <v>180</v>
      </c>
      <c r="H125" s="4">
        <v>2.2000000000000002</v>
      </c>
      <c r="I125" s="4">
        <f>IF(MONTH(Calls[[#This Row],[Date of Call]])&lt;=6, YEAR(Calls[[#This Row],[Date of Call]]), YEAR(Calls[[#This Row],[Date of Call]])+1)</f>
        <v>2023</v>
      </c>
      <c r="J125" s="5" t="str">
        <f>TEXT(Calls[[#This Row],[Date of Call]],"DDDD")</f>
        <v>Saturday</v>
      </c>
      <c r="K125" s="5" t="str">
        <f t="array" ref="K125">_xlfn.IFS(Calls[[#This Row],[Duration]]&lt;=10,"Under 10 mins", Calls[[#This Row],[Duration]]&lt;=30, "10 to 30 mins", Calls[[#This Row],[Duration]]&lt;=60, "30 to 60 mins", Calls[[#This Row],[Duration]]&lt;=120, "1 to 2 hours", TRUE, "More than 2 hours")</f>
        <v>More than 2 hours</v>
      </c>
      <c r="L125" s="4">
        <f>ROUND(Calls[[#This Row],[Satisfaction Rating]],0)</f>
        <v>2</v>
      </c>
    </row>
    <row r="126" spans="2:12" x14ac:dyDescent="0.3">
      <c r="B126" s="5" t="s">
        <v>148</v>
      </c>
      <c r="C126" s="6" t="s">
        <v>20</v>
      </c>
      <c r="D126" s="4">
        <v>68</v>
      </c>
      <c r="E126" s="13" t="s">
        <v>9</v>
      </c>
      <c r="F126" s="14">
        <v>44975</v>
      </c>
      <c r="G126" s="4">
        <v>22</v>
      </c>
      <c r="H126" s="4">
        <v>3.3</v>
      </c>
      <c r="I126" s="4">
        <f>IF(MONTH(Calls[[#This Row],[Date of Call]])&lt;=6, YEAR(Calls[[#This Row],[Date of Call]]), YEAR(Calls[[#This Row],[Date of Call]])+1)</f>
        <v>2023</v>
      </c>
      <c r="J126" s="5" t="str">
        <f>TEXT(Calls[[#This Row],[Date of Call]],"DDDD")</f>
        <v>Saturday</v>
      </c>
      <c r="K126" s="5" t="str">
        <f t="array" ref="K126">_xlfn.IFS(Calls[[#This Row],[Duration]]&lt;=10,"Under 10 mins", Calls[[#This Row],[Duration]]&lt;=30, "10 to 30 mins", Calls[[#This Row],[Duration]]&lt;=60, "30 to 60 mins", Calls[[#This Row],[Duration]]&lt;=120, "1 to 2 hours", TRUE, "More than 2 hours")</f>
        <v>1 to 2 hours</v>
      </c>
      <c r="L126" s="4">
        <f>ROUND(Calls[[#This Row],[Satisfaction Rating]],0)</f>
        <v>3</v>
      </c>
    </row>
    <row r="127" spans="2:12" x14ac:dyDescent="0.3">
      <c r="B127" s="5" t="s">
        <v>149</v>
      </c>
      <c r="C127" s="6" t="s">
        <v>18</v>
      </c>
      <c r="D127" s="4">
        <v>95</v>
      </c>
      <c r="E127" s="13" t="s">
        <v>9</v>
      </c>
      <c r="F127" s="14">
        <v>44975</v>
      </c>
      <c r="G127" s="4">
        <v>52</v>
      </c>
      <c r="H127" s="4">
        <v>4.8</v>
      </c>
      <c r="I127" s="4">
        <f>IF(MONTH(Calls[[#This Row],[Date of Call]])&lt;=6, YEAR(Calls[[#This Row],[Date of Call]]), YEAR(Calls[[#This Row],[Date of Call]])+1)</f>
        <v>2023</v>
      </c>
      <c r="J127" s="5" t="str">
        <f>TEXT(Calls[[#This Row],[Date of Call]],"DDDD")</f>
        <v>Saturday</v>
      </c>
      <c r="K127" s="5" t="str">
        <f t="array" ref="K127">_xlfn.IFS(Calls[[#This Row],[Duration]]&lt;=10,"Under 10 mins", Calls[[#This Row],[Duration]]&lt;=30, "10 to 30 mins", Calls[[#This Row],[Duration]]&lt;=60, "30 to 60 mins", Calls[[#This Row],[Duration]]&lt;=120, "1 to 2 hours", TRUE, "More than 2 hours")</f>
        <v>1 to 2 hours</v>
      </c>
      <c r="L127" s="4">
        <f>ROUND(Calls[[#This Row],[Satisfaction Rating]],0)</f>
        <v>5</v>
      </c>
    </row>
    <row r="128" spans="2:12" x14ac:dyDescent="0.3">
      <c r="B128" s="5" t="s">
        <v>150</v>
      </c>
      <c r="C128" s="6" t="s">
        <v>19</v>
      </c>
      <c r="D128" s="4">
        <v>65</v>
      </c>
      <c r="E128" s="13" t="s">
        <v>10</v>
      </c>
      <c r="F128" s="14">
        <v>44976</v>
      </c>
      <c r="G128" s="4">
        <v>80</v>
      </c>
      <c r="H128" s="4">
        <v>4</v>
      </c>
      <c r="I128" s="4">
        <f>IF(MONTH(Calls[[#This Row],[Date of Call]])&lt;=6, YEAR(Calls[[#This Row],[Date of Call]]), YEAR(Calls[[#This Row],[Date of Call]])+1)</f>
        <v>2023</v>
      </c>
      <c r="J128" s="5" t="str">
        <f>TEXT(Calls[[#This Row],[Date of Call]],"DDDD")</f>
        <v>Sunday</v>
      </c>
      <c r="K128" s="5" t="str">
        <f t="array" ref="K128">_xlfn.IFS(Calls[[#This Row],[Duration]]&lt;=10,"Under 10 mins", Calls[[#This Row],[Duration]]&lt;=30, "10 to 30 mins", Calls[[#This Row],[Duration]]&lt;=60, "30 to 60 mins", Calls[[#This Row],[Duration]]&lt;=120, "1 to 2 hours", TRUE, "More than 2 hours")</f>
        <v>1 to 2 hours</v>
      </c>
      <c r="L128" s="4">
        <f>ROUND(Calls[[#This Row],[Satisfaction Rating]],0)</f>
        <v>4</v>
      </c>
    </row>
    <row r="129" spans="2:12" x14ac:dyDescent="0.3">
      <c r="B129" s="5" t="s">
        <v>151</v>
      </c>
      <c r="C129" s="6" t="s">
        <v>8</v>
      </c>
      <c r="D129" s="4">
        <v>114</v>
      </c>
      <c r="E129" s="13" t="s">
        <v>11</v>
      </c>
      <c r="F129" s="14">
        <v>44976</v>
      </c>
      <c r="G129" s="4">
        <v>54</v>
      </c>
      <c r="H129" s="4">
        <v>1.1000000000000001</v>
      </c>
      <c r="I129" s="4">
        <f>IF(MONTH(Calls[[#This Row],[Date of Call]])&lt;=6, YEAR(Calls[[#This Row],[Date of Call]]), YEAR(Calls[[#This Row],[Date of Call]])+1)</f>
        <v>2023</v>
      </c>
      <c r="J129" s="5" t="str">
        <f>TEXT(Calls[[#This Row],[Date of Call]],"DDDD")</f>
        <v>Sunday</v>
      </c>
      <c r="K129" s="5" t="str">
        <f t="array" ref="K129">_xlfn.IFS(Calls[[#This Row],[Duration]]&lt;=10,"Under 10 mins", Calls[[#This Row],[Duration]]&lt;=30, "10 to 30 mins", Calls[[#This Row],[Duration]]&lt;=60, "30 to 60 mins", Calls[[#This Row],[Duration]]&lt;=120, "1 to 2 hours", TRUE, "More than 2 hours")</f>
        <v>1 to 2 hours</v>
      </c>
      <c r="L129" s="4">
        <f>ROUND(Calls[[#This Row],[Satisfaction Rating]],0)</f>
        <v>1</v>
      </c>
    </row>
    <row r="130" spans="2:12" x14ac:dyDescent="0.3">
      <c r="B130" s="5" t="s">
        <v>152</v>
      </c>
      <c r="C130" s="6" t="s">
        <v>12</v>
      </c>
      <c r="D130" s="4">
        <v>155</v>
      </c>
      <c r="E130" s="13" t="s">
        <v>11</v>
      </c>
      <c r="F130" s="14">
        <v>44977</v>
      </c>
      <c r="G130" s="4">
        <v>80</v>
      </c>
      <c r="H130" s="4">
        <v>3.9</v>
      </c>
      <c r="I130" s="4">
        <f>IF(MONTH(Calls[[#This Row],[Date of Call]])&lt;=6, YEAR(Calls[[#This Row],[Date of Call]]), YEAR(Calls[[#This Row],[Date of Call]])+1)</f>
        <v>2023</v>
      </c>
      <c r="J130" s="5" t="str">
        <f>TEXT(Calls[[#This Row],[Date of Call]],"DDDD")</f>
        <v>Monday</v>
      </c>
      <c r="K130" s="5" t="str">
        <f t="array" ref="K130">_xlfn.IFS(Calls[[#This Row],[Duration]]&lt;=10,"Under 10 mins", Calls[[#This Row],[Duration]]&lt;=30, "10 to 30 mins", Calls[[#This Row],[Duration]]&lt;=60, "30 to 60 mins", Calls[[#This Row],[Duration]]&lt;=120, "1 to 2 hours", TRUE, "More than 2 hours")</f>
        <v>More than 2 hours</v>
      </c>
      <c r="L130" s="4">
        <f>ROUND(Calls[[#This Row],[Satisfaction Rating]],0)</f>
        <v>4</v>
      </c>
    </row>
    <row r="131" spans="2:12" x14ac:dyDescent="0.3">
      <c r="B131" s="5" t="s">
        <v>153</v>
      </c>
      <c r="C131" s="6" t="s">
        <v>19</v>
      </c>
      <c r="D131" s="4">
        <v>114</v>
      </c>
      <c r="E131" s="13" t="s">
        <v>10</v>
      </c>
      <c r="F131" s="14">
        <v>44978</v>
      </c>
      <c r="G131" s="4">
        <v>120</v>
      </c>
      <c r="H131" s="4">
        <v>1.8</v>
      </c>
      <c r="I131" s="4">
        <f>IF(MONTH(Calls[[#This Row],[Date of Call]])&lt;=6, YEAR(Calls[[#This Row],[Date of Call]]), YEAR(Calls[[#This Row],[Date of Call]])+1)</f>
        <v>2023</v>
      </c>
      <c r="J131" s="5" t="str">
        <f>TEXT(Calls[[#This Row],[Date of Call]],"DDDD")</f>
        <v>Tuesday</v>
      </c>
      <c r="K131" s="5" t="str">
        <f t="array" ref="K131">_xlfn.IFS(Calls[[#This Row],[Duration]]&lt;=10,"Under 10 mins", Calls[[#This Row],[Duration]]&lt;=30, "10 to 30 mins", Calls[[#This Row],[Duration]]&lt;=60, "30 to 60 mins", Calls[[#This Row],[Duration]]&lt;=120, "1 to 2 hours", TRUE, "More than 2 hours")</f>
        <v>1 to 2 hours</v>
      </c>
      <c r="L131" s="4">
        <f>ROUND(Calls[[#This Row],[Satisfaction Rating]],0)</f>
        <v>2</v>
      </c>
    </row>
    <row r="132" spans="2:12" x14ac:dyDescent="0.3">
      <c r="B132" s="5" t="s">
        <v>154</v>
      </c>
      <c r="C132" s="6" t="s">
        <v>15</v>
      </c>
      <c r="D132" s="4">
        <v>130</v>
      </c>
      <c r="E132" s="13" t="s">
        <v>13</v>
      </c>
      <c r="F132" s="14">
        <v>44978</v>
      </c>
      <c r="G132" s="4">
        <v>150</v>
      </c>
      <c r="H132" s="4">
        <v>1</v>
      </c>
      <c r="I132" s="4">
        <f>IF(MONTH(Calls[[#This Row],[Date of Call]])&lt;=6, YEAR(Calls[[#This Row],[Date of Call]]), YEAR(Calls[[#This Row],[Date of Call]])+1)</f>
        <v>2023</v>
      </c>
      <c r="J132" s="5" t="str">
        <f>TEXT(Calls[[#This Row],[Date of Call]],"DDDD")</f>
        <v>Tuesday</v>
      </c>
      <c r="K132" s="5" t="str">
        <f t="array" ref="K132">_xlfn.IFS(Calls[[#This Row],[Duration]]&lt;=10,"Under 10 mins", Calls[[#This Row],[Duration]]&lt;=30, "10 to 30 mins", Calls[[#This Row],[Duration]]&lt;=60, "30 to 60 mins", Calls[[#This Row],[Duration]]&lt;=120, "1 to 2 hours", TRUE, "More than 2 hours")</f>
        <v>More than 2 hours</v>
      </c>
      <c r="L132" s="4">
        <f>ROUND(Calls[[#This Row],[Satisfaction Rating]],0)</f>
        <v>1</v>
      </c>
    </row>
    <row r="133" spans="2:12" x14ac:dyDescent="0.3">
      <c r="B133" s="5" t="s">
        <v>155</v>
      </c>
      <c r="C133" s="6" t="s">
        <v>12</v>
      </c>
      <c r="D133" s="4">
        <v>89</v>
      </c>
      <c r="E133" s="13" t="s">
        <v>10</v>
      </c>
      <c r="F133" s="14">
        <v>44978</v>
      </c>
      <c r="G133" s="4">
        <v>90</v>
      </c>
      <c r="H133" s="4">
        <v>4.3</v>
      </c>
      <c r="I133" s="4">
        <f>IF(MONTH(Calls[[#This Row],[Date of Call]])&lt;=6, YEAR(Calls[[#This Row],[Date of Call]]), YEAR(Calls[[#This Row],[Date of Call]])+1)</f>
        <v>2023</v>
      </c>
      <c r="J133" s="5" t="str">
        <f>TEXT(Calls[[#This Row],[Date of Call]],"DDDD")</f>
        <v>Tuesday</v>
      </c>
      <c r="K133" s="5" t="str">
        <f t="array" ref="K133">_xlfn.IFS(Calls[[#This Row],[Duration]]&lt;=10,"Under 10 mins", Calls[[#This Row],[Duration]]&lt;=30, "10 to 30 mins", Calls[[#This Row],[Duration]]&lt;=60, "30 to 60 mins", Calls[[#This Row],[Duration]]&lt;=120, "1 to 2 hours", TRUE, "More than 2 hours")</f>
        <v>1 to 2 hours</v>
      </c>
      <c r="L133" s="4">
        <f>ROUND(Calls[[#This Row],[Satisfaction Rating]],0)</f>
        <v>4</v>
      </c>
    </row>
    <row r="134" spans="2:12" x14ac:dyDescent="0.3">
      <c r="B134" s="5" t="s">
        <v>156</v>
      </c>
      <c r="C134" s="6" t="s">
        <v>17</v>
      </c>
      <c r="D134" s="4">
        <v>61</v>
      </c>
      <c r="E134" s="13" t="s">
        <v>6</v>
      </c>
      <c r="F134" s="14">
        <v>44979</v>
      </c>
      <c r="G134" s="4">
        <v>140</v>
      </c>
      <c r="H134" s="4">
        <v>3.4</v>
      </c>
      <c r="I134" s="4">
        <f>IF(MONTH(Calls[[#This Row],[Date of Call]])&lt;=6, YEAR(Calls[[#This Row],[Date of Call]]), YEAR(Calls[[#This Row],[Date of Call]])+1)</f>
        <v>2023</v>
      </c>
      <c r="J134" s="5" t="str">
        <f>TEXT(Calls[[#This Row],[Date of Call]],"DDDD")</f>
        <v>Wednesday</v>
      </c>
      <c r="K134" s="5" t="str">
        <f t="array" ref="K134">_xlfn.IFS(Calls[[#This Row],[Duration]]&lt;=10,"Under 10 mins", Calls[[#This Row],[Duration]]&lt;=30, "10 to 30 mins", Calls[[#This Row],[Duration]]&lt;=60, "30 to 60 mins", Calls[[#This Row],[Duration]]&lt;=120, "1 to 2 hours", TRUE, "More than 2 hours")</f>
        <v>1 to 2 hours</v>
      </c>
      <c r="L134" s="4">
        <f>ROUND(Calls[[#This Row],[Satisfaction Rating]],0)</f>
        <v>3</v>
      </c>
    </row>
    <row r="135" spans="2:12" x14ac:dyDescent="0.3">
      <c r="B135" s="5" t="s">
        <v>157</v>
      </c>
      <c r="C135" s="6" t="s">
        <v>18</v>
      </c>
      <c r="D135" s="4">
        <v>154</v>
      </c>
      <c r="E135" s="13" t="s">
        <v>11</v>
      </c>
      <c r="F135" s="14">
        <v>44979</v>
      </c>
      <c r="G135" s="4">
        <v>22</v>
      </c>
      <c r="H135" s="4">
        <v>3.4</v>
      </c>
      <c r="I135" s="4">
        <f>IF(MONTH(Calls[[#This Row],[Date of Call]])&lt;=6, YEAR(Calls[[#This Row],[Date of Call]]), YEAR(Calls[[#This Row],[Date of Call]])+1)</f>
        <v>2023</v>
      </c>
      <c r="J135" s="5" t="str">
        <f>TEXT(Calls[[#This Row],[Date of Call]],"DDDD")</f>
        <v>Wednesday</v>
      </c>
      <c r="K135" s="5" t="str">
        <f t="array" ref="K135">_xlfn.IFS(Calls[[#This Row],[Duration]]&lt;=10,"Under 10 mins", Calls[[#This Row],[Duration]]&lt;=30, "10 to 30 mins", Calls[[#This Row],[Duration]]&lt;=60, "30 to 60 mins", Calls[[#This Row],[Duration]]&lt;=120, "1 to 2 hours", TRUE, "More than 2 hours")</f>
        <v>More than 2 hours</v>
      </c>
      <c r="L135" s="4">
        <f>ROUND(Calls[[#This Row],[Satisfaction Rating]],0)</f>
        <v>3</v>
      </c>
    </row>
    <row r="136" spans="2:12" x14ac:dyDescent="0.3">
      <c r="B136" s="5" t="s">
        <v>158</v>
      </c>
      <c r="C136" s="6" t="s">
        <v>19</v>
      </c>
      <c r="D136" s="4">
        <v>115</v>
      </c>
      <c r="E136" s="13" t="s">
        <v>13</v>
      </c>
      <c r="F136" s="14">
        <v>44980</v>
      </c>
      <c r="G136" s="4">
        <v>150</v>
      </c>
      <c r="H136" s="4">
        <v>4.0999999999999996</v>
      </c>
      <c r="I136" s="4">
        <f>IF(MONTH(Calls[[#This Row],[Date of Call]])&lt;=6, YEAR(Calls[[#This Row],[Date of Call]]), YEAR(Calls[[#This Row],[Date of Call]])+1)</f>
        <v>2023</v>
      </c>
      <c r="J136" s="5" t="str">
        <f>TEXT(Calls[[#This Row],[Date of Call]],"DDDD")</f>
        <v>Thursday</v>
      </c>
      <c r="K136" s="5" t="str">
        <f t="array" ref="K136">_xlfn.IFS(Calls[[#This Row],[Duration]]&lt;=10,"Under 10 mins", Calls[[#This Row],[Duration]]&lt;=30, "10 to 30 mins", Calls[[#This Row],[Duration]]&lt;=60, "30 to 60 mins", Calls[[#This Row],[Duration]]&lt;=120, "1 to 2 hours", TRUE, "More than 2 hours")</f>
        <v>1 to 2 hours</v>
      </c>
      <c r="L136" s="4">
        <f>ROUND(Calls[[#This Row],[Satisfaction Rating]],0)</f>
        <v>4</v>
      </c>
    </row>
    <row r="137" spans="2:12" x14ac:dyDescent="0.3">
      <c r="B137" s="5" t="s">
        <v>159</v>
      </c>
      <c r="C137" s="6" t="s">
        <v>5</v>
      </c>
      <c r="D137" s="4">
        <v>138</v>
      </c>
      <c r="E137" s="13" t="s">
        <v>9</v>
      </c>
      <c r="F137" s="14">
        <v>44981</v>
      </c>
      <c r="G137" s="4">
        <v>35</v>
      </c>
      <c r="H137" s="4">
        <v>4.8</v>
      </c>
      <c r="I137" s="4">
        <f>IF(MONTH(Calls[[#This Row],[Date of Call]])&lt;=6, YEAR(Calls[[#This Row],[Date of Call]]), YEAR(Calls[[#This Row],[Date of Call]])+1)</f>
        <v>2023</v>
      </c>
      <c r="J137" s="5" t="str">
        <f>TEXT(Calls[[#This Row],[Date of Call]],"DDDD")</f>
        <v>Friday</v>
      </c>
      <c r="K137" s="5" t="str">
        <f t="array" ref="K137">_xlfn.IFS(Calls[[#This Row],[Duration]]&lt;=10,"Under 10 mins", Calls[[#This Row],[Duration]]&lt;=30, "10 to 30 mins", Calls[[#This Row],[Duration]]&lt;=60, "30 to 60 mins", Calls[[#This Row],[Duration]]&lt;=120, "1 to 2 hours", TRUE, "More than 2 hours")</f>
        <v>More than 2 hours</v>
      </c>
      <c r="L137" s="4">
        <f>ROUND(Calls[[#This Row],[Satisfaction Rating]],0)</f>
        <v>5</v>
      </c>
    </row>
    <row r="138" spans="2:12" x14ac:dyDescent="0.3">
      <c r="B138" s="5" t="s">
        <v>160</v>
      </c>
      <c r="C138" s="6" t="s">
        <v>21</v>
      </c>
      <c r="D138" s="4">
        <v>153</v>
      </c>
      <c r="E138" s="13" t="s">
        <v>10</v>
      </c>
      <c r="F138" s="14">
        <v>44981</v>
      </c>
      <c r="G138" s="4">
        <v>200</v>
      </c>
      <c r="H138" s="4">
        <v>2</v>
      </c>
      <c r="I138" s="4">
        <f>IF(MONTH(Calls[[#This Row],[Date of Call]])&lt;=6, YEAR(Calls[[#This Row],[Date of Call]]), YEAR(Calls[[#This Row],[Date of Call]])+1)</f>
        <v>2023</v>
      </c>
      <c r="J138" s="5" t="str">
        <f>TEXT(Calls[[#This Row],[Date of Call]],"DDDD")</f>
        <v>Friday</v>
      </c>
      <c r="K138" s="5" t="str">
        <f t="array" ref="K138">_xlfn.IFS(Calls[[#This Row],[Duration]]&lt;=10,"Under 10 mins", Calls[[#This Row],[Duration]]&lt;=30, "10 to 30 mins", Calls[[#This Row],[Duration]]&lt;=60, "30 to 60 mins", Calls[[#This Row],[Duration]]&lt;=120, "1 to 2 hours", TRUE, "More than 2 hours")</f>
        <v>More than 2 hours</v>
      </c>
      <c r="L138" s="4">
        <f>ROUND(Calls[[#This Row],[Satisfaction Rating]],0)</f>
        <v>2</v>
      </c>
    </row>
    <row r="139" spans="2:12" x14ac:dyDescent="0.3">
      <c r="B139" s="5" t="s">
        <v>161</v>
      </c>
      <c r="C139" s="6" t="s">
        <v>19</v>
      </c>
      <c r="D139" s="4">
        <v>61</v>
      </c>
      <c r="E139" s="13" t="s">
        <v>6</v>
      </c>
      <c r="F139" s="14">
        <v>44982</v>
      </c>
      <c r="G139" s="4">
        <v>150</v>
      </c>
      <c r="H139" s="4">
        <v>4.5999999999999996</v>
      </c>
      <c r="I139" s="4">
        <f>IF(MONTH(Calls[[#This Row],[Date of Call]])&lt;=6, YEAR(Calls[[#This Row],[Date of Call]]), YEAR(Calls[[#This Row],[Date of Call]])+1)</f>
        <v>2023</v>
      </c>
      <c r="J139" s="5" t="str">
        <f>TEXT(Calls[[#This Row],[Date of Call]],"DDDD")</f>
        <v>Saturday</v>
      </c>
      <c r="K139" s="5" t="str">
        <f t="array" ref="K139">_xlfn.IFS(Calls[[#This Row],[Duration]]&lt;=10,"Under 10 mins", Calls[[#This Row],[Duration]]&lt;=30, "10 to 30 mins", Calls[[#This Row],[Duration]]&lt;=60, "30 to 60 mins", Calls[[#This Row],[Duration]]&lt;=120, "1 to 2 hours", TRUE, "More than 2 hours")</f>
        <v>1 to 2 hours</v>
      </c>
      <c r="L139" s="4">
        <f>ROUND(Calls[[#This Row],[Satisfaction Rating]],0)</f>
        <v>5</v>
      </c>
    </row>
    <row r="140" spans="2:12" x14ac:dyDescent="0.3">
      <c r="B140" s="5" t="s">
        <v>162</v>
      </c>
      <c r="C140" s="6" t="s">
        <v>22</v>
      </c>
      <c r="D140" s="4">
        <v>62</v>
      </c>
      <c r="E140" s="13" t="s">
        <v>10</v>
      </c>
      <c r="F140" s="14">
        <v>44982</v>
      </c>
      <c r="G140" s="4">
        <v>21</v>
      </c>
      <c r="H140" s="4">
        <v>2.6</v>
      </c>
      <c r="I140" s="4">
        <f>IF(MONTH(Calls[[#This Row],[Date of Call]])&lt;=6, YEAR(Calls[[#This Row],[Date of Call]]), YEAR(Calls[[#This Row],[Date of Call]])+1)</f>
        <v>2023</v>
      </c>
      <c r="J140" s="5" t="str">
        <f>TEXT(Calls[[#This Row],[Date of Call]],"DDDD")</f>
        <v>Saturday</v>
      </c>
      <c r="K140" s="5" t="str">
        <f t="array" ref="K140">_xlfn.IFS(Calls[[#This Row],[Duration]]&lt;=10,"Under 10 mins", Calls[[#This Row],[Duration]]&lt;=30, "10 to 30 mins", Calls[[#This Row],[Duration]]&lt;=60, "30 to 60 mins", Calls[[#This Row],[Duration]]&lt;=120, "1 to 2 hours", TRUE, "More than 2 hours")</f>
        <v>1 to 2 hours</v>
      </c>
      <c r="L140" s="4">
        <f>ROUND(Calls[[#This Row],[Satisfaction Rating]],0)</f>
        <v>3</v>
      </c>
    </row>
    <row r="141" spans="2:12" x14ac:dyDescent="0.3">
      <c r="B141" s="5" t="s">
        <v>163</v>
      </c>
      <c r="C141" s="6" t="s">
        <v>17</v>
      </c>
      <c r="D141" s="4">
        <v>151</v>
      </c>
      <c r="E141" s="13" t="s">
        <v>13</v>
      </c>
      <c r="F141" s="14">
        <v>44983</v>
      </c>
      <c r="G141" s="4">
        <v>46</v>
      </c>
      <c r="H141" s="4">
        <v>4.9000000000000004</v>
      </c>
      <c r="I141" s="4">
        <f>IF(MONTH(Calls[[#This Row],[Date of Call]])&lt;=6, YEAR(Calls[[#This Row],[Date of Call]]), YEAR(Calls[[#This Row],[Date of Call]])+1)</f>
        <v>2023</v>
      </c>
      <c r="J141" s="5" t="str">
        <f>TEXT(Calls[[#This Row],[Date of Call]],"DDDD")</f>
        <v>Sunday</v>
      </c>
      <c r="K141" s="5" t="str">
        <f t="array" ref="K141">_xlfn.IFS(Calls[[#This Row],[Duration]]&lt;=10,"Under 10 mins", Calls[[#This Row],[Duration]]&lt;=30, "10 to 30 mins", Calls[[#This Row],[Duration]]&lt;=60, "30 to 60 mins", Calls[[#This Row],[Duration]]&lt;=120, "1 to 2 hours", TRUE, "More than 2 hours")</f>
        <v>More than 2 hours</v>
      </c>
      <c r="L141" s="4">
        <f>ROUND(Calls[[#This Row],[Satisfaction Rating]],0)</f>
        <v>5</v>
      </c>
    </row>
    <row r="142" spans="2:12" x14ac:dyDescent="0.3">
      <c r="B142" s="5" t="s">
        <v>164</v>
      </c>
      <c r="C142" s="6" t="s">
        <v>16</v>
      </c>
      <c r="D142" s="4">
        <v>102</v>
      </c>
      <c r="E142" s="13" t="s">
        <v>11</v>
      </c>
      <c r="F142" s="14">
        <v>44983</v>
      </c>
      <c r="G142" s="4">
        <v>165</v>
      </c>
      <c r="H142" s="4">
        <v>2.7</v>
      </c>
      <c r="I142" s="4">
        <f>IF(MONTH(Calls[[#This Row],[Date of Call]])&lt;=6, YEAR(Calls[[#This Row],[Date of Call]]), YEAR(Calls[[#This Row],[Date of Call]])+1)</f>
        <v>2023</v>
      </c>
      <c r="J142" s="5" t="str">
        <f>TEXT(Calls[[#This Row],[Date of Call]],"DDDD")</f>
        <v>Sunday</v>
      </c>
      <c r="K142" s="5" t="str">
        <f t="array" ref="K142">_xlfn.IFS(Calls[[#This Row],[Duration]]&lt;=10,"Under 10 mins", Calls[[#This Row],[Duration]]&lt;=30, "10 to 30 mins", Calls[[#This Row],[Duration]]&lt;=60, "30 to 60 mins", Calls[[#This Row],[Duration]]&lt;=120, "1 to 2 hours", TRUE, "More than 2 hours")</f>
        <v>1 to 2 hours</v>
      </c>
      <c r="L142" s="4">
        <f>ROUND(Calls[[#This Row],[Satisfaction Rating]],0)</f>
        <v>3</v>
      </c>
    </row>
    <row r="143" spans="2:12" x14ac:dyDescent="0.3">
      <c r="B143" s="5" t="s">
        <v>165</v>
      </c>
      <c r="C143" s="6" t="s">
        <v>7</v>
      </c>
      <c r="D143" s="4">
        <v>64</v>
      </c>
      <c r="E143" s="13" t="s">
        <v>10</v>
      </c>
      <c r="F143" s="14">
        <v>44983</v>
      </c>
      <c r="G143" s="4">
        <v>84</v>
      </c>
      <c r="H143" s="4">
        <v>4.0999999999999996</v>
      </c>
      <c r="I143" s="4">
        <f>IF(MONTH(Calls[[#This Row],[Date of Call]])&lt;=6, YEAR(Calls[[#This Row],[Date of Call]]), YEAR(Calls[[#This Row],[Date of Call]])+1)</f>
        <v>2023</v>
      </c>
      <c r="J143" s="5" t="str">
        <f>TEXT(Calls[[#This Row],[Date of Call]],"DDDD")</f>
        <v>Sunday</v>
      </c>
      <c r="K143" s="5" t="str">
        <f t="array" ref="K143">_xlfn.IFS(Calls[[#This Row],[Duration]]&lt;=10,"Under 10 mins", Calls[[#This Row],[Duration]]&lt;=30, "10 to 30 mins", Calls[[#This Row],[Duration]]&lt;=60, "30 to 60 mins", Calls[[#This Row],[Duration]]&lt;=120, "1 to 2 hours", TRUE, "More than 2 hours")</f>
        <v>1 to 2 hours</v>
      </c>
      <c r="L143" s="4">
        <f>ROUND(Calls[[#This Row],[Satisfaction Rating]],0)</f>
        <v>4</v>
      </c>
    </row>
    <row r="144" spans="2:12" x14ac:dyDescent="0.3">
      <c r="B144" s="5" t="s">
        <v>166</v>
      </c>
      <c r="C144" s="6" t="s">
        <v>12</v>
      </c>
      <c r="D144" s="4">
        <v>6</v>
      </c>
      <c r="E144" s="13" t="s">
        <v>11</v>
      </c>
      <c r="F144" s="14">
        <v>44984</v>
      </c>
      <c r="G144" s="4">
        <v>102</v>
      </c>
      <c r="H144" s="4">
        <v>4.4000000000000004</v>
      </c>
      <c r="I144" s="4">
        <f>IF(MONTH(Calls[[#This Row],[Date of Call]])&lt;=6, YEAR(Calls[[#This Row],[Date of Call]]), YEAR(Calls[[#This Row],[Date of Call]])+1)</f>
        <v>2023</v>
      </c>
      <c r="J144" s="5" t="str">
        <f>TEXT(Calls[[#This Row],[Date of Call]],"DDDD")</f>
        <v>Monday</v>
      </c>
      <c r="K144" s="5" t="str">
        <f t="array" ref="K144">_xlfn.IFS(Calls[[#This Row],[Duration]]&lt;=10,"Under 10 mins", Calls[[#This Row],[Duration]]&lt;=30, "10 to 30 mins", Calls[[#This Row],[Duration]]&lt;=60, "30 to 60 mins", Calls[[#This Row],[Duration]]&lt;=120, "1 to 2 hours", TRUE, "More than 2 hours")</f>
        <v>Under 10 mins</v>
      </c>
      <c r="L144" s="4">
        <f>ROUND(Calls[[#This Row],[Satisfaction Rating]],0)</f>
        <v>4</v>
      </c>
    </row>
    <row r="145" spans="2:12" x14ac:dyDescent="0.3">
      <c r="B145" s="5" t="s">
        <v>167</v>
      </c>
      <c r="C145" s="6" t="s">
        <v>7</v>
      </c>
      <c r="D145" s="4">
        <v>129</v>
      </c>
      <c r="E145" s="13" t="s">
        <v>10</v>
      </c>
      <c r="F145" s="14">
        <v>44984</v>
      </c>
      <c r="G145" s="4">
        <v>180</v>
      </c>
      <c r="H145" s="4">
        <v>4.8</v>
      </c>
      <c r="I145" s="4">
        <f>IF(MONTH(Calls[[#This Row],[Date of Call]])&lt;=6, YEAR(Calls[[#This Row],[Date of Call]]), YEAR(Calls[[#This Row],[Date of Call]])+1)</f>
        <v>2023</v>
      </c>
      <c r="J145" s="5" t="str">
        <f>TEXT(Calls[[#This Row],[Date of Call]],"DDDD")</f>
        <v>Monday</v>
      </c>
      <c r="K145" s="5" t="str">
        <f t="array" ref="K145">_xlfn.IFS(Calls[[#This Row],[Duration]]&lt;=10,"Under 10 mins", Calls[[#This Row],[Duration]]&lt;=30, "10 to 30 mins", Calls[[#This Row],[Duration]]&lt;=60, "30 to 60 mins", Calls[[#This Row],[Duration]]&lt;=120, "1 to 2 hours", TRUE, "More than 2 hours")</f>
        <v>More than 2 hours</v>
      </c>
      <c r="L145" s="4">
        <f>ROUND(Calls[[#This Row],[Satisfaction Rating]],0)</f>
        <v>5</v>
      </c>
    </row>
    <row r="146" spans="2:12" x14ac:dyDescent="0.3">
      <c r="B146" s="5" t="s">
        <v>168</v>
      </c>
      <c r="C146" s="6" t="s">
        <v>22</v>
      </c>
      <c r="D146" s="4">
        <v>42</v>
      </c>
      <c r="E146" s="13" t="s">
        <v>13</v>
      </c>
      <c r="F146" s="14">
        <v>44985</v>
      </c>
      <c r="G146" s="4">
        <v>111</v>
      </c>
      <c r="H146" s="4">
        <v>3</v>
      </c>
      <c r="I146" s="4">
        <f>IF(MONTH(Calls[[#This Row],[Date of Call]])&lt;=6, YEAR(Calls[[#This Row],[Date of Call]]), YEAR(Calls[[#This Row],[Date of Call]])+1)</f>
        <v>2023</v>
      </c>
      <c r="J146" s="5" t="str">
        <f>TEXT(Calls[[#This Row],[Date of Call]],"DDDD")</f>
        <v>Tuesday</v>
      </c>
      <c r="K146" s="5" t="str">
        <f t="array" ref="K146">_xlfn.IFS(Calls[[#This Row],[Duration]]&lt;=10,"Under 10 mins", Calls[[#This Row],[Duration]]&lt;=30, "10 to 30 mins", Calls[[#This Row],[Duration]]&lt;=60, "30 to 60 mins", Calls[[#This Row],[Duration]]&lt;=120, "1 to 2 hours", TRUE, "More than 2 hours")</f>
        <v>30 to 60 mins</v>
      </c>
      <c r="L146" s="4">
        <f>ROUND(Calls[[#This Row],[Satisfaction Rating]],0)</f>
        <v>3</v>
      </c>
    </row>
    <row r="147" spans="2:12" x14ac:dyDescent="0.3">
      <c r="B147" s="5" t="s">
        <v>169</v>
      </c>
      <c r="C147" s="6" t="s">
        <v>22</v>
      </c>
      <c r="D147" s="4">
        <v>71</v>
      </c>
      <c r="E147" s="13" t="s">
        <v>6</v>
      </c>
      <c r="F147" s="14">
        <v>44985</v>
      </c>
      <c r="G147" s="4">
        <v>104</v>
      </c>
      <c r="H147" s="4">
        <v>3.1</v>
      </c>
      <c r="I147" s="4">
        <f>IF(MONTH(Calls[[#This Row],[Date of Call]])&lt;=6, YEAR(Calls[[#This Row],[Date of Call]]), YEAR(Calls[[#This Row],[Date of Call]])+1)</f>
        <v>2023</v>
      </c>
      <c r="J147" s="5" t="str">
        <f>TEXT(Calls[[#This Row],[Date of Call]],"DDDD")</f>
        <v>Tuesday</v>
      </c>
      <c r="K147" s="5" t="str">
        <f t="array" ref="K147">_xlfn.IFS(Calls[[#This Row],[Duration]]&lt;=10,"Under 10 mins", Calls[[#This Row],[Duration]]&lt;=30, "10 to 30 mins", Calls[[#This Row],[Duration]]&lt;=60, "30 to 60 mins", Calls[[#This Row],[Duration]]&lt;=120, "1 to 2 hours", TRUE, "More than 2 hours")</f>
        <v>1 to 2 hours</v>
      </c>
      <c r="L147" s="4">
        <f>ROUND(Calls[[#This Row],[Satisfaction Rating]],0)</f>
        <v>3</v>
      </c>
    </row>
    <row r="148" spans="2:12" x14ac:dyDescent="0.3">
      <c r="B148" s="5" t="s">
        <v>170</v>
      </c>
      <c r="C148" s="6" t="s">
        <v>23</v>
      </c>
      <c r="D148" s="4">
        <v>53</v>
      </c>
      <c r="E148" s="13" t="s">
        <v>11</v>
      </c>
      <c r="F148" s="14">
        <v>44985</v>
      </c>
      <c r="G148" s="4">
        <v>80</v>
      </c>
      <c r="H148" s="4">
        <v>2.6</v>
      </c>
      <c r="I148" s="4">
        <f>IF(MONTH(Calls[[#This Row],[Date of Call]])&lt;=6, YEAR(Calls[[#This Row],[Date of Call]]), YEAR(Calls[[#This Row],[Date of Call]])+1)</f>
        <v>2023</v>
      </c>
      <c r="J148" s="5" t="str">
        <f>TEXT(Calls[[#This Row],[Date of Call]],"DDDD")</f>
        <v>Tuesday</v>
      </c>
      <c r="K148" s="5" t="str">
        <f t="array" ref="K148">_xlfn.IFS(Calls[[#This Row],[Duration]]&lt;=10,"Under 10 mins", Calls[[#This Row],[Duration]]&lt;=30, "10 to 30 mins", Calls[[#This Row],[Duration]]&lt;=60, "30 to 60 mins", Calls[[#This Row],[Duration]]&lt;=120, "1 to 2 hours", TRUE, "More than 2 hours")</f>
        <v>30 to 60 mins</v>
      </c>
      <c r="L148" s="4">
        <f>ROUND(Calls[[#This Row],[Satisfaction Rating]],0)</f>
        <v>3</v>
      </c>
    </row>
    <row r="149" spans="2:12" x14ac:dyDescent="0.3">
      <c r="B149" s="5" t="s">
        <v>171</v>
      </c>
      <c r="C149" s="6" t="s">
        <v>8</v>
      </c>
      <c r="D149" s="4">
        <v>155</v>
      </c>
      <c r="E149" s="13" t="s">
        <v>6</v>
      </c>
      <c r="F149" s="14">
        <v>44986</v>
      </c>
      <c r="G149" s="4">
        <v>132</v>
      </c>
      <c r="H149" s="4">
        <v>4.5999999999999996</v>
      </c>
      <c r="I149" s="4">
        <f>IF(MONTH(Calls[[#This Row],[Date of Call]])&lt;=6, YEAR(Calls[[#This Row],[Date of Call]]), YEAR(Calls[[#This Row],[Date of Call]])+1)</f>
        <v>2023</v>
      </c>
      <c r="J149" s="5" t="str">
        <f>TEXT(Calls[[#This Row],[Date of Call]],"DDDD")</f>
        <v>Wednesday</v>
      </c>
      <c r="K149" s="5" t="str">
        <f t="array" ref="K149">_xlfn.IFS(Calls[[#This Row],[Duration]]&lt;=10,"Under 10 mins", Calls[[#This Row],[Duration]]&lt;=30, "10 to 30 mins", Calls[[#This Row],[Duration]]&lt;=60, "30 to 60 mins", Calls[[#This Row],[Duration]]&lt;=120, "1 to 2 hours", TRUE, "More than 2 hours")</f>
        <v>More than 2 hours</v>
      </c>
      <c r="L149" s="4">
        <f>ROUND(Calls[[#This Row],[Satisfaction Rating]],0)</f>
        <v>5</v>
      </c>
    </row>
    <row r="150" spans="2:12" x14ac:dyDescent="0.3">
      <c r="B150" s="5" t="s">
        <v>172</v>
      </c>
      <c r="C150" s="6" t="s">
        <v>8</v>
      </c>
      <c r="D150" s="4">
        <v>90</v>
      </c>
      <c r="E150" s="13" t="s">
        <v>13</v>
      </c>
      <c r="F150" s="14">
        <v>44986</v>
      </c>
      <c r="G150" s="4">
        <v>170</v>
      </c>
      <c r="H150" s="4">
        <v>3.7</v>
      </c>
      <c r="I150" s="4">
        <f>IF(MONTH(Calls[[#This Row],[Date of Call]])&lt;=6, YEAR(Calls[[#This Row],[Date of Call]]), YEAR(Calls[[#This Row],[Date of Call]])+1)</f>
        <v>2023</v>
      </c>
      <c r="J150" s="5" t="str">
        <f>TEXT(Calls[[#This Row],[Date of Call]],"DDDD")</f>
        <v>Wednesday</v>
      </c>
      <c r="K150" s="5" t="str">
        <f t="array" ref="K150">_xlfn.IFS(Calls[[#This Row],[Duration]]&lt;=10,"Under 10 mins", Calls[[#This Row],[Duration]]&lt;=30, "10 to 30 mins", Calls[[#This Row],[Duration]]&lt;=60, "30 to 60 mins", Calls[[#This Row],[Duration]]&lt;=120, "1 to 2 hours", TRUE, "More than 2 hours")</f>
        <v>1 to 2 hours</v>
      </c>
      <c r="L150" s="4">
        <f>ROUND(Calls[[#This Row],[Satisfaction Rating]],0)</f>
        <v>4</v>
      </c>
    </row>
    <row r="151" spans="2:12" x14ac:dyDescent="0.3">
      <c r="B151" s="5" t="s">
        <v>173</v>
      </c>
      <c r="C151" s="6" t="s">
        <v>7</v>
      </c>
      <c r="D151" s="4">
        <v>166</v>
      </c>
      <c r="E151" s="13" t="s">
        <v>9</v>
      </c>
      <c r="F151" s="14">
        <v>44986</v>
      </c>
      <c r="G151" s="4">
        <v>36</v>
      </c>
      <c r="H151" s="4">
        <v>3.8</v>
      </c>
      <c r="I151" s="4">
        <f>IF(MONTH(Calls[[#This Row],[Date of Call]])&lt;=6, YEAR(Calls[[#This Row],[Date of Call]]), YEAR(Calls[[#This Row],[Date of Call]])+1)</f>
        <v>2023</v>
      </c>
      <c r="J151" s="5" t="str">
        <f>TEXT(Calls[[#This Row],[Date of Call]],"DDDD")</f>
        <v>Wednesday</v>
      </c>
      <c r="K151" s="5" t="str">
        <f t="array" ref="K151">_xlfn.IFS(Calls[[#This Row],[Duration]]&lt;=10,"Under 10 mins", Calls[[#This Row],[Duration]]&lt;=30, "10 to 30 mins", Calls[[#This Row],[Duration]]&lt;=60, "30 to 60 mins", Calls[[#This Row],[Duration]]&lt;=120, "1 to 2 hours", TRUE, "More than 2 hours")</f>
        <v>More than 2 hours</v>
      </c>
      <c r="L151" s="4">
        <f>ROUND(Calls[[#This Row],[Satisfaction Rating]],0)</f>
        <v>4</v>
      </c>
    </row>
    <row r="152" spans="2:12" x14ac:dyDescent="0.3">
      <c r="B152" s="5" t="s">
        <v>174</v>
      </c>
      <c r="C152" s="6" t="s">
        <v>24</v>
      </c>
      <c r="D152" s="4">
        <v>89</v>
      </c>
      <c r="E152" s="13" t="s">
        <v>6</v>
      </c>
      <c r="F152" s="14">
        <v>44986</v>
      </c>
      <c r="G152" s="4">
        <v>126</v>
      </c>
      <c r="H152" s="4">
        <v>3.6</v>
      </c>
      <c r="I152" s="4">
        <f>IF(MONTH(Calls[[#This Row],[Date of Call]])&lt;=6, YEAR(Calls[[#This Row],[Date of Call]]), YEAR(Calls[[#This Row],[Date of Call]])+1)</f>
        <v>2023</v>
      </c>
      <c r="J152" s="5" t="str">
        <f>TEXT(Calls[[#This Row],[Date of Call]],"DDDD")</f>
        <v>Wednesday</v>
      </c>
      <c r="K152" s="5" t="str">
        <f t="array" ref="K152">_xlfn.IFS(Calls[[#This Row],[Duration]]&lt;=10,"Under 10 mins", Calls[[#This Row],[Duration]]&lt;=30, "10 to 30 mins", Calls[[#This Row],[Duration]]&lt;=60, "30 to 60 mins", Calls[[#This Row],[Duration]]&lt;=120, "1 to 2 hours", TRUE, "More than 2 hours")</f>
        <v>1 to 2 hours</v>
      </c>
      <c r="L152" s="4">
        <f>ROUND(Calls[[#This Row],[Satisfaction Rating]],0)</f>
        <v>4</v>
      </c>
    </row>
    <row r="153" spans="2:12" x14ac:dyDescent="0.3">
      <c r="B153" s="5" t="s">
        <v>175</v>
      </c>
      <c r="C153" s="6" t="s">
        <v>19</v>
      </c>
      <c r="D153" s="4">
        <v>152</v>
      </c>
      <c r="E153" s="13" t="s">
        <v>11</v>
      </c>
      <c r="F153" s="14">
        <v>44986</v>
      </c>
      <c r="G153" s="4">
        <v>215</v>
      </c>
      <c r="H153" s="4">
        <v>4.4000000000000004</v>
      </c>
      <c r="I153" s="4">
        <f>IF(MONTH(Calls[[#This Row],[Date of Call]])&lt;=6, YEAR(Calls[[#This Row],[Date of Call]]), YEAR(Calls[[#This Row],[Date of Call]])+1)</f>
        <v>2023</v>
      </c>
      <c r="J153" s="5" t="str">
        <f>TEXT(Calls[[#This Row],[Date of Call]],"DDDD")</f>
        <v>Wednesday</v>
      </c>
      <c r="K153" s="5" t="str">
        <f t="array" ref="K153">_xlfn.IFS(Calls[[#This Row],[Duration]]&lt;=10,"Under 10 mins", Calls[[#This Row],[Duration]]&lt;=30, "10 to 30 mins", Calls[[#This Row],[Duration]]&lt;=60, "30 to 60 mins", Calls[[#This Row],[Duration]]&lt;=120, "1 to 2 hours", TRUE, "More than 2 hours")</f>
        <v>More than 2 hours</v>
      </c>
      <c r="L153" s="4">
        <f>ROUND(Calls[[#This Row],[Satisfaction Rating]],0)</f>
        <v>4</v>
      </c>
    </row>
    <row r="154" spans="2:12" x14ac:dyDescent="0.3">
      <c r="B154" s="5" t="s">
        <v>176</v>
      </c>
      <c r="C154" s="6" t="s">
        <v>24</v>
      </c>
      <c r="D154" s="4">
        <v>137</v>
      </c>
      <c r="E154" s="13" t="s">
        <v>13</v>
      </c>
      <c r="F154" s="14">
        <v>44986</v>
      </c>
      <c r="G154" s="4">
        <v>114</v>
      </c>
      <c r="H154" s="4">
        <v>3.2</v>
      </c>
      <c r="I154" s="4">
        <f>IF(MONTH(Calls[[#This Row],[Date of Call]])&lt;=6, YEAR(Calls[[#This Row],[Date of Call]]), YEAR(Calls[[#This Row],[Date of Call]])+1)</f>
        <v>2023</v>
      </c>
      <c r="J154" s="5" t="str">
        <f>TEXT(Calls[[#This Row],[Date of Call]],"DDDD")</f>
        <v>Wednesday</v>
      </c>
      <c r="K154" s="5" t="str">
        <f t="array" ref="K154">_xlfn.IFS(Calls[[#This Row],[Duration]]&lt;=10,"Under 10 mins", Calls[[#This Row],[Duration]]&lt;=30, "10 to 30 mins", Calls[[#This Row],[Duration]]&lt;=60, "30 to 60 mins", Calls[[#This Row],[Duration]]&lt;=120, "1 to 2 hours", TRUE, "More than 2 hours")</f>
        <v>More than 2 hours</v>
      </c>
      <c r="L154" s="4">
        <f>ROUND(Calls[[#This Row],[Satisfaction Rating]],0)</f>
        <v>3</v>
      </c>
    </row>
    <row r="155" spans="2:12" x14ac:dyDescent="0.3">
      <c r="B155" s="5" t="s">
        <v>177</v>
      </c>
      <c r="C155" s="6" t="s">
        <v>24</v>
      </c>
      <c r="D155" s="4">
        <v>43</v>
      </c>
      <c r="E155" s="13" t="s">
        <v>13</v>
      </c>
      <c r="F155" s="14">
        <v>44986</v>
      </c>
      <c r="G155" s="4">
        <v>99</v>
      </c>
      <c r="H155" s="4">
        <v>4.7</v>
      </c>
      <c r="I155" s="4">
        <f>IF(MONTH(Calls[[#This Row],[Date of Call]])&lt;=6, YEAR(Calls[[#This Row],[Date of Call]]), YEAR(Calls[[#This Row],[Date of Call]])+1)</f>
        <v>2023</v>
      </c>
      <c r="J155" s="5" t="str">
        <f>TEXT(Calls[[#This Row],[Date of Call]],"DDDD")</f>
        <v>Wednesday</v>
      </c>
      <c r="K155" s="5" t="str">
        <f t="array" ref="K155">_xlfn.IFS(Calls[[#This Row],[Duration]]&lt;=10,"Under 10 mins", Calls[[#This Row],[Duration]]&lt;=30, "10 to 30 mins", Calls[[#This Row],[Duration]]&lt;=60, "30 to 60 mins", Calls[[#This Row],[Duration]]&lt;=120, "1 to 2 hours", TRUE, "More than 2 hours")</f>
        <v>30 to 60 mins</v>
      </c>
      <c r="L155" s="4">
        <f>ROUND(Calls[[#This Row],[Satisfaction Rating]],0)</f>
        <v>5</v>
      </c>
    </row>
    <row r="156" spans="2:12" x14ac:dyDescent="0.3">
      <c r="B156" s="5" t="s">
        <v>178</v>
      </c>
      <c r="C156" s="6" t="s">
        <v>18</v>
      </c>
      <c r="D156" s="4">
        <v>114</v>
      </c>
      <c r="E156" s="13" t="s">
        <v>13</v>
      </c>
      <c r="F156" s="14">
        <v>44987</v>
      </c>
      <c r="G156" s="4">
        <v>23</v>
      </c>
      <c r="H156" s="4">
        <v>4.8</v>
      </c>
      <c r="I156" s="4">
        <f>IF(MONTH(Calls[[#This Row],[Date of Call]])&lt;=6, YEAR(Calls[[#This Row],[Date of Call]]), YEAR(Calls[[#This Row],[Date of Call]])+1)</f>
        <v>2023</v>
      </c>
      <c r="J156" s="5" t="str">
        <f>TEXT(Calls[[#This Row],[Date of Call]],"DDDD")</f>
        <v>Thursday</v>
      </c>
      <c r="K156" s="5" t="str">
        <f t="array" ref="K156">_xlfn.IFS(Calls[[#This Row],[Duration]]&lt;=10,"Under 10 mins", Calls[[#This Row],[Duration]]&lt;=30, "10 to 30 mins", Calls[[#This Row],[Duration]]&lt;=60, "30 to 60 mins", Calls[[#This Row],[Duration]]&lt;=120, "1 to 2 hours", TRUE, "More than 2 hours")</f>
        <v>1 to 2 hours</v>
      </c>
      <c r="L156" s="4">
        <f>ROUND(Calls[[#This Row],[Satisfaction Rating]],0)</f>
        <v>5</v>
      </c>
    </row>
    <row r="157" spans="2:12" x14ac:dyDescent="0.3">
      <c r="B157" s="5" t="s">
        <v>179</v>
      </c>
      <c r="C157" s="6" t="s">
        <v>21</v>
      </c>
      <c r="D157" s="4">
        <v>103</v>
      </c>
      <c r="E157" s="13" t="s">
        <v>6</v>
      </c>
      <c r="F157" s="14">
        <v>44987</v>
      </c>
      <c r="G157" s="4">
        <v>75</v>
      </c>
      <c r="H157" s="4">
        <v>2.7</v>
      </c>
      <c r="I157" s="4">
        <f>IF(MONTH(Calls[[#This Row],[Date of Call]])&lt;=6, YEAR(Calls[[#This Row],[Date of Call]]), YEAR(Calls[[#This Row],[Date of Call]])+1)</f>
        <v>2023</v>
      </c>
      <c r="J157" s="5" t="str">
        <f>TEXT(Calls[[#This Row],[Date of Call]],"DDDD")</f>
        <v>Thursday</v>
      </c>
      <c r="K157" s="5" t="str">
        <f t="array" ref="K157">_xlfn.IFS(Calls[[#This Row],[Duration]]&lt;=10,"Under 10 mins", Calls[[#This Row],[Duration]]&lt;=30, "10 to 30 mins", Calls[[#This Row],[Duration]]&lt;=60, "30 to 60 mins", Calls[[#This Row],[Duration]]&lt;=120, "1 to 2 hours", TRUE, "More than 2 hours")</f>
        <v>1 to 2 hours</v>
      </c>
      <c r="L157" s="4">
        <f>ROUND(Calls[[#This Row],[Satisfaction Rating]],0)</f>
        <v>3</v>
      </c>
    </row>
    <row r="158" spans="2:12" x14ac:dyDescent="0.3">
      <c r="B158" s="5" t="s">
        <v>180</v>
      </c>
      <c r="C158" s="6" t="s">
        <v>24</v>
      </c>
      <c r="D158" s="4">
        <v>98</v>
      </c>
      <c r="E158" s="13" t="s">
        <v>11</v>
      </c>
      <c r="F158" s="14">
        <v>44987</v>
      </c>
      <c r="G158" s="4">
        <v>100</v>
      </c>
      <c r="H158" s="4">
        <v>3.8</v>
      </c>
      <c r="I158" s="4">
        <f>IF(MONTH(Calls[[#This Row],[Date of Call]])&lt;=6, YEAR(Calls[[#This Row],[Date of Call]]), YEAR(Calls[[#This Row],[Date of Call]])+1)</f>
        <v>2023</v>
      </c>
      <c r="J158" s="5" t="str">
        <f>TEXT(Calls[[#This Row],[Date of Call]],"DDDD")</f>
        <v>Thursday</v>
      </c>
      <c r="K158" s="5" t="str">
        <f t="array" ref="K158">_xlfn.IFS(Calls[[#This Row],[Duration]]&lt;=10,"Under 10 mins", Calls[[#This Row],[Duration]]&lt;=30, "10 to 30 mins", Calls[[#This Row],[Duration]]&lt;=60, "30 to 60 mins", Calls[[#This Row],[Duration]]&lt;=120, "1 to 2 hours", TRUE, "More than 2 hours")</f>
        <v>1 to 2 hours</v>
      </c>
      <c r="L158" s="4">
        <f>ROUND(Calls[[#This Row],[Satisfaction Rating]],0)</f>
        <v>4</v>
      </c>
    </row>
    <row r="159" spans="2:12" x14ac:dyDescent="0.3">
      <c r="B159" s="5" t="s">
        <v>181</v>
      </c>
      <c r="C159" s="6" t="s">
        <v>7</v>
      </c>
      <c r="D159" s="4">
        <v>106</v>
      </c>
      <c r="E159" s="13" t="s">
        <v>9</v>
      </c>
      <c r="F159" s="14">
        <v>44987</v>
      </c>
      <c r="G159" s="4">
        <v>108</v>
      </c>
      <c r="H159" s="4">
        <v>4.3</v>
      </c>
      <c r="I159" s="4">
        <f>IF(MONTH(Calls[[#This Row],[Date of Call]])&lt;=6, YEAR(Calls[[#This Row],[Date of Call]]), YEAR(Calls[[#This Row],[Date of Call]])+1)</f>
        <v>2023</v>
      </c>
      <c r="J159" s="5" t="str">
        <f>TEXT(Calls[[#This Row],[Date of Call]],"DDDD")</f>
        <v>Thursday</v>
      </c>
      <c r="K159" s="5" t="str">
        <f t="array" ref="K159">_xlfn.IFS(Calls[[#This Row],[Duration]]&lt;=10,"Under 10 mins", Calls[[#This Row],[Duration]]&lt;=30, "10 to 30 mins", Calls[[#This Row],[Duration]]&lt;=60, "30 to 60 mins", Calls[[#This Row],[Duration]]&lt;=120, "1 to 2 hours", TRUE, "More than 2 hours")</f>
        <v>1 to 2 hours</v>
      </c>
      <c r="L159" s="4">
        <f>ROUND(Calls[[#This Row],[Satisfaction Rating]],0)</f>
        <v>4</v>
      </c>
    </row>
    <row r="160" spans="2:12" x14ac:dyDescent="0.3">
      <c r="B160" s="5" t="s">
        <v>182</v>
      </c>
      <c r="C160" s="6" t="s">
        <v>12</v>
      </c>
      <c r="D160" s="4">
        <v>96</v>
      </c>
      <c r="E160" s="13" t="s">
        <v>9</v>
      </c>
      <c r="F160" s="14">
        <v>44987</v>
      </c>
      <c r="G160" s="4">
        <v>108</v>
      </c>
      <c r="H160" s="4">
        <v>5</v>
      </c>
      <c r="I160" s="4">
        <f>IF(MONTH(Calls[[#This Row],[Date of Call]])&lt;=6, YEAR(Calls[[#This Row],[Date of Call]]), YEAR(Calls[[#This Row],[Date of Call]])+1)</f>
        <v>2023</v>
      </c>
      <c r="J160" s="5" t="str">
        <f>TEXT(Calls[[#This Row],[Date of Call]],"DDDD")</f>
        <v>Thursday</v>
      </c>
      <c r="K160" s="5" t="str">
        <f t="array" ref="K160">_xlfn.IFS(Calls[[#This Row],[Duration]]&lt;=10,"Under 10 mins", Calls[[#This Row],[Duration]]&lt;=30, "10 to 30 mins", Calls[[#This Row],[Duration]]&lt;=60, "30 to 60 mins", Calls[[#This Row],[Duration]]&lt;=120, "1 to 2 hours", TRUE, "More than 2 hours")</f>
        <v>1 to 2 hours</v>
      </c>
      <c r="L160" s="4">
        <f>ROUND(Calls[[#This Row],[Satisfaction Rating]],0)</f>
        <v>5</v>
      </c>
    </row>
    <row r="161" spans="2:12" x14ac:dyDescent="0.3">
      <c r="B161" s="5" t="s">
        <v>183</v>
      </c>
      <c r="C161" s="6" t="s">
        <v>21</v>
      </c>
      <c r="D161" s="4">
        <v>70</v>
      </c>
      <c r="E161" s="13" t="s">
        <v>9</v>
      </c>
      <c r="F161" s="14">
        <v>44987</v>
      </c>
      <c r="G161" s="4">
        <v>28</v>
      </c>
      <c r="H161" s="4">
        <v>4.8</v>
      </c>
      <c r="I161" s="4">
        <f>IF(MONTH(Calls[[#This Row],[Date of Call]])&lt;=6, YEAR(Calls[[#This Row],[Date of Call]]), YEAR(Calls[[#This Row],[Date of Call]])+1)</f>
        <v>2023</v>
      </c>
      <c r="J161" s="5" t="str">
        <f>TEXT(Calls[[#This Row],[Date of Call]],"DDDD")</f>
        <v>Thursday</v>
      </c>
      <c r="K161" s="5" t="str">
        <f t="array" ref="K161">_xlfn.IFS(Calls[[#This Row],[Duration]]&lt;=10,"Under 10 mins", Calls[[#This Row],[Duration]]&lt;=30, "10 to 30 mins", Calls[[#This Row],[Duration]]&lt;=60, "30 to 60 mins", Calls[[#This Row],[Duration]]&lt;=120, "1 to 2 hours", TRUE, "More than 2 hours")</f>
        <v>1 to 2 hours</v>
      </c>
      <c r="L161" s="4">
        <f>ROUND(Calls[[#This Row],[Satisfaction Rating]],0)</f>
        <v>5</v>
      </c>
    </row>
    <row r="162" spans="2:12" x14ac:dyDescent="0.3">
      <c r="B162" s="5" t="s">
        <v>184</v>
      </c>
      <c r="C162" s="6" t="s">
        <v>22</v>
      </c>
      <c r="D162" s="4">
        <v>86</v>
      </c>
      <c r="E162" s="13" t="s">
        <v>10</v>
      </c>
      <c r="F162" s="14">
        <v>44988</v>
      </c>
      <c r="G162" s="4">
        <v>70</v>
      </c>
      <c r="H162" s="4">
        <v>4.9000000000000004</v>
      </c>
      <c r="I162" s="4">
        <f>IF(MONTH(Calls[[#This Row],[Date of Call]])&lt;=6, YEAR(Calls[[#This Row],[Date of Call]]), YEAR(Calls[[#This Row],[Date of Call]])+1)</f>
        <v>2023</v>
      </c>
      <c r="J162" s="5" t="str">
        <f>TEXT(Calls[[#This Row],[Date of Call]],"DDDD")</f>
        <v>Friday</v>
      </c>
      <c r="K162" s="5" t="str">
        <f t="array" ref="K162">_xlfn.IFS(Calls[[#This Row],[Duration]]&lt;=10,"Under 10 mins", Calls[[#This Row],[Duration]]&lt;=30, "10 to 30 mins", Calls[[#This Row],[Duration]]&lt;=60, "30 to 60 mins", Calls[[#This Row],[Duration]]&lt;=120, "1 to 2 hours", TRUE, "More than 2 hours")</f>
        <v>1 to 2 hours</v>
      </c>
      <c r="L162" s="4">
        <f>ROUND(Calls[[#This Row],[Satisfaction Rating]],0)</f>
        <v>5</v>
      </c>
    </row>
    <row r="163" spans="2:12" x14ac:dyDescent="0.3">
      <c r="B163" s="5" t="s">
        <v>185</v>
      </c>
      <c r="C163" s="6" t="s">
        <v>23</v>
      </c>
      <c r="D163" s="4">
        <v>64</v>
      </c>
      <c r="E163" s="13" t="s">
        <v>10</v>
      </c>
      <c r="F163" s="14">
        <v>44988</v>
      </c>
      <c r="G163" s="4">
        <v>172</v>
      </c>
      <c r="H163" s="4">
        <v>4.0999999999999996</v>
      </c>
      <c r="I163" s="4">
        <f>IF(MONTH(Calls[[#This Row],[Date of Call]])&lt;=6, YEAR(Calls[[#This Row],[Date of Call]]), YEAR(Calls[[#This Row],[Date of Call]])+1)</f>
        <v>2023</v>
      </c>
      <c r="J163" s="5" t="str">
        <f>TEXT(Calls[[#This Row],[Date of Call]],"DDDD")</f>
        <v>Friday</v>
      </c>
      <c r="K163" s="5" t="str">
        <f t="array" ref="K163">_xlfn.IFS(Calls[[#This Row],[Duration]]&lt;=10,"Under 10 mins", Calls[[#This Row],[Duration]]&lt;=30, "10 to 30 mins", Calls[[#This Row],[Duration]]&lt;=60, "30 to 60 mins", Calls[[#This Row],[Duration]]&lt;=120, "1 to 2 hours", TRUE, "More than 2 hours")</f>
        <v>1 to 2 hours</v>
      </c>
      <c r="L163" s="4">
        <f>ROUND(Calls[[#This Row],[Satisfaction Rating]],0)</f>
        <v>4</v>
      </c>
    </row>
    <row r="164" spans="2:12" x14ac:dyDescent="0.3">
      <c r="B164" s="5" t="s">
        <v>186</v>
      </c>
      <c r="C164" s="6" t="s">
        <v>12</v>
      </c>
      <c r="D164" s="4">
        <v>113</v>
      </c>
      <c r="E164" s="13" t="s">
        <v>11</v>
      </c>
      <c r="F164" s="14">
        <v>44988</v>
      </c>
      <c r="G164" s="4">
        <v>123</v>
      </c>
      <c r="H164" s="4">
        <v>4.4000000000000004</v>
      </c>
      <c r="I164" s="4">
        <f>IF(MONTH(Calls[[#This Row],[Date of Call]])&lt;=6, YEAR(Calls[[#This Row],[Date of Call]]), YEAR(Calls[[#This Row],[Date of Call]])+1)</f>
        <v>2023</v>
      </c>
      <c r="J164" s="5" t="str">
        <f>TEXT(Calls[[#This Row],[Date of Call]],"DDDD")</f>
        <v>Friday</v>
      </c>
      <c r="K164" s="5" t="str">
        <f t="array" ref="K164">_xlfn.IFS(Calls[[#This Row],[Duration]]&lt;=10,"Under 10 mins", Calls[[#This Row],[Duration]]&lt;=30, "10 to 30 mins", Calls[[#This Row],[Duration]]&lt;=60, "30 to 60 mins", Calls[[#This Row],[Duration]]&lt;=120, "1 to 2 hours", TRUE, "More than 2 hours")</f>
        <v>1 to 2 hours</v>
      </c>
      <c r="L164" s="4">
        <f>ROUND(Calls[[#This Row],[Satisfaction Rating]],0)</f>
        <v>4</v>
      </c>
    </row>
    <row r="165" spans="2:12" x14ac:dyDescent="0.3">
      <c r="B165" s="5" t="s">
        <v>187</v>
      </c>
      <c r="C165" s="6" t="s">
        <v>12</v>
      </c>
      <c r="D165" s="4">
        <v>21</v>
      </c>
      <c r="E165" s="13" t="s">
        <v>9</v>
      </c>
      <c r="F165" s="14">
        <v>44988</v>
      </c>
      <c r="G165" s="4">
        <v>93</v>
      </c>
      <c r="H165" s="4">
        <v>3.4</v>
      </c>
      <c r="I165" s="4">
        <f>IF(MONTH(Calls[[#This Row],[Date of Call]])&lt;=6, YEAR(Calls[[#This Row],[Date of Call]]), YEAR(Calls[[#This Row],[Date of Call]])+1)</f>
        <v>2023</v>
      </c>
      <c r="J165" s="5" t="str">
        <f>TEXT(Calls[[#This Row],[Date of Call]],"DDDD")</f>
        <v>Friday</v>
      </c>
      <c r="K165" s="5" t="str">
        <f t="array" ref="K165">_xlfn.IFS(Calls[[#This Row],[Duration]]&lt;=10,"Under 10 mins", Calls[[#This Row],[Duration]]&lt;=30, "10 to 30 mins", Calls[[#This Row],[Duration]]&lt;=60, "30 to 60 mins", Calls[[#This Row],[Duration]]&lt;=120, "1 to 2 hours", TRUE, "More than 2 hours")</f>
        <v>10 to 30 mins</v>
      </c>
      <c r="L165" s="4">
        <f>ROUND(Calls[[#This Row],[Satisfaction Rating]],0)</f>
        <v>3</v>
      </c>
    </row>
    <row r="166" spans="2:12" x14ac:dyDescent="0.3">
      <c r="B166" s="5" t="s">
        <v>188</v>
      </c>
      <c r="C166" s="6" t="s">
        <v>16</v>
      </c>
      <c r="D166" s="4">
        <v>107</v>
      </c>
      <c r="E166" s="13" t="s">
        <v>10</v>
      </c>
      <c r="F166" s="14">
        <v>44988</v>
      </c>
      <c r="G166" s="4">
        <v>66</v>
      </c>
      <c r="H166" s="4">
        <v>4</v>
      </c>
      <c r="I166" s="4">
        <f>IF(MONTH(Calls[[#This Row],[Date of Call]])&lt;=6, YEAR(Calls[[#This Row],[Date of Call]]), YEAR(Calls[[#This Row],[Date of Call]])+1)</f>
        <v>2023</v>
      </c>
      <c r="J166" s="5" t="str">
        <f>TEXT(Calls[[#This Row],[Date of Call]],"DDDD")</f>
        <v>Friday</v>
      </c>
      <c r="K166" s="5" t="str">
        <f t="array" ref="K166">_xlfn.IFS(Calls[[#This Row],[Duration]]&lt;=10,"Under 10 mins", Calls[[#This Row],[Duration]]&lt;=30, "10 to 30 mins", Calls[[#This Row],[Duration]]&lt;=60, "30 to 60 mins", Calls[[#This Row],[Duration]]&lt;=120, "1 to 2 hours", TRUE, "More than 2 hours")</f>
        <v>1 to 2 hours</v>
      </c>
      <c r="L166" s="4">
        <f>ROUND(Calls[[#This Row],[Satisfaction Rating]],0)</f>
        <v>4</v>
      </c>
    </row>
    <row r="167" spans="2:12" x14ac:dyDescent="0.3">
      <c r="B167" s="5" t="s">
        <v>189</v>
      </c>
      <c r="C167" s="6" t="s">
        <v>16</v>
      </c>
      <c r="D167" s="4">
        <v>131</v>
      </c>
      <c r="E167" s="13" t="s">
        <v>9</v>
      </c>
      <c r="F167" s="14">
        <v>44988</v>
      </c>
      <c r="G167" s="4">
        <v>39</v>
      </c>
      <c r="H167" s="4">
        <v>2.4</v>
      </c>
      <c r="I167" s="4">
        <f>IF(MONTH(Calls[[#This Row],[Date of Call]])&lt;=6, YEAR(Calls[[#This Row],[Date of Call]]), YEAR(Calls[[#This Row],[Date of Call]])+1)</f>
        <v>2023</v>
      </c>
      <c r="J167" s="5" t="str">
        <f>TEXT(Calls[[#This Row],[Date of Call]],"DDDD")</f>
        <v>Friday</v>
      </c>
      <c r="K167" s="5" t="str">
        <f t="array" ref="K167">_xlfn.IFS(Calls[[#This Row],[Duration]]&lt;=10,"Under 10 mins", Calls[[#This Row],[Duration]]&lt;=30, "10 to 30 mins", Calls[[#This Row],[Duration]]&lt;=60, "30 to 60 mins", Calls[[#This Row],[Duration]]&lt;=120, "1 to 2 hours", TRUE, "More than 2 hours")</f>
        <v>More than 2 hours</v>
      </c>
      <c r="L167" s="4">
        <f>ROUND(Calls[[#This Row],[Satisfaction Rating]],0)</f>
        <v>2</v>
      </c>
    </row>
    <row r="168" spans="2:12" x14ac:dyDescent="0.3">
      <c r="B168" s="5" t="s">
        <v>190</v>
      </c>
      <c r="C168" s="6" t="s">
        <v>20</v>
      </c>
      <c r="D168" s="4">
        <v>11</v>
      </c>
      <c r="E168" s="13" t="s">
        <v>6</v>
      </c>
      <c r="F168" s="14">
        <v>44988</v>
      </c>
      <c r="G168" s="4">
        <v>25</v>
      </c>
      <c r="H168" s="4">
        <v>2.1</v>
      </c>
      <c r="I168" s="4">
        <f>IF(MONTH(Calls[[#This Row],[Date of Call]])&lt;=6, YEAR(Calls[[#This Row],[Date of Call]]), YEAR(Calls[[#This Row],[Date of Call]])+1)</f>
        <v>2023</v>
      </c>
      <c r="J168" s="5" t="str">
        <f>TEXT(Calls[[#This Row],[Date of Call]],"DDDD")</f>
        <v>Friday</v>
      </c>
      <c r="K168" s="5" t="str">
        <f t="array" ref="K168">_xlfn.IFS(Calls[[#This Row],[Duration]]&lt;=10,"Under 10 mins", Calls[[#This Row],[Duration]]&lt;=30, "10 to 30 mins", Calls[[#This Row],[Duration]]&lt;=60, "30 to 60 mins", Calls[[#This Row],[Duration]]&lt;=120, "1 to 2 hours", TRUE, "More than 2 hours")</f>
        <v>10 to 30 mins</v>
      </c>
      <c r="L168" s="4">
        <f>ROUND(Calls[[#This Row],[Satisfaction Rating]],0)</f>
        <v>2</v>
      </c>
    </row>
    <row r="169" spans="2:12" x14ac:dyDescent="0.3">
      <c r="B169" s="5" t="s">
        <v>191</v>
      </c>
      <c r="C169" s="6" t="s">
        <v>17</v>
      </c>
      <c r="D169" s="4">
        <v>86</v>
      </c>
      <c r="E169" s="13" t="s">
        <v>11</v>
      </c>
      <c r="F169" s="14">
        <v>44988</v>
      </c>
      <c r="G169" s="4">
        <v>68</v>
      </c>
      <c r="H169" s="4">
        <v>3</v>
      </c>
      <c r="I169" s="4">
        <f>IF(MONTH(Calls[[#This Row],[Date of Call]])&lt;=6, YEAR(Calls[[#This Row],[Date of Call]]), YEAR(Calls[[#This Row],[Date of Call]])+1)</f>
        <v>2023</v>
      </c>
      <c r="J169" s="5" t="str">
        <f>TEXT(Calls[[#This Row],[Date of Call]],"DDDD")</f>
        <v>Friday</v>
      </c>
      <c r="K169" s="5" t="str">
        <f t="array" ref="K169">_xlfn.IFS(Calls[[#This Row],[Duration]]&lt;=10,"Under 10 mins", Calls[[#This Row],[Duration]]&lt;=30, "10 to 30 mins", Calls[[#This Row],[Duration]]&lt;=60, "30 to 60 mins", Calls[[#This Row],[Duration]]&lt;=120, "1 to 2 hours", TRUE, "More than 2 hours")</f>
        <v>1 to 2 hours</v>
      </c>
      <c r="L169" s="4">
        <f>ROUND(Calls[[#This Row],[Satisfaction Rating]],0)</f>
        <v>3</v>
      </c>
    </row>
    <row r="170" spans="2:12" x14ac:dyDescent="0.3">
      <c r="B170" s="5" t="s">
        <v>192</v>
      </c>
      <c r="C170" s="6" t="s">
        <v>23</v>
      </c>
      <c r="D170" s="4">
        <v>28</v>
      </c>
      <c r="E170" s="13" t="s">
        <v>6</v>
      </c>
      <c r="F170" s="14">
        <v>44988</v>
      </c>
      <c r="G170" s="4">
        <v>84</v>
      </c>
      <c r="H170" s="4">
        <v>3.2</v>
      </c>
      <c r="I170" s="4">
        <f>IF(MONTH(Calls[[#This Row],[Date of Call]])&lt;=6, YEAR(Calls[[#This Row],[Date of Call]]), YEAR(Calls[[#This Row],[Date of Call]])+1)</f>
        <v>2023</v>
      </c>
      <c r="J170" s="5" t="str">
        <f>TEXT(Calls[[#This Row],[Date of Call]],"DDDD")</f>
        <v>Friday</v>
      </c>
      <c r="K170" s="5" t="str">
        <f t="array" ref="K170">_xlfn.IFS(Calls[[#This Row],[Duration]]&lt;=10,"Under 10 mins", Calls[[#This Row],[Duration]]&lt;=30, "10 to 30 mins", Calls[[#This Row],[Duration]]&lt;=60, "30 to 60 mins", Calls[[#This Row],[Duration]]&lt;=120, "1 to 2 hours", TRUE, "More than 2 hours")</f>
        <v>10 to 30 mins</v>
      </c>
      <c r="L170" s="4">
        <f>ROUND(Calls[[#This Row],[Satisfaction Rating]],0)</f>
        <v>3</v>
      </c>
    </row>
    <row r="171" spans="2:12" x14ac:dyDescent="0.3">
      <c r="B171" s="5" t="s">
        <v>193</v>
      </c>
      <c r="C171" s="6" t="s">
        <v>8</v>
      </c>
      <c r="D171" s="4">
        <v>139</v>
      </c>
      <c r="E171" s="13" t="s">
        <v>9</v>
      </c>
      <c r="F171" s="14">
        <v>44989</v>
      </c>
      <c r="G171" s="4">
        <v>88</v>
      </c>
      <c r="H171" s="4">
        <v>3.4</v>
      </c>
      <c r="I171" s="4">
        <f>IF(MONTH(Calls[[#This Row],[Date of Call]])&lt;=6, YEAR(Calls[[#This Row],[Date of Call]]), YEAR(Calls[[#This Row],[Date of Call]])+1)</f>
        <v>2023</v>
      </c>
      <c r="J171" s="5" t="str">
        <f>TEXT(Calls[[#This Row],[Date of Call]],"DDDD")</f>
        <v>Saturday</v>
      </c>
      <c r="K171" s="5" t="str">
        <f t="array" ref="K171">_xlfn.IFS(Calls[[#This Row],[Duration]]&lt;=10,"Under 10 mins", Calls[[#This Row],[Duration]]&lt;=30, "10 to 30 mins", Calls[[#This Row],[Duration]]&lt;=60, "30 to 60 mins", Calls[[#This Row],[Duration]]&lt;=120, "1 to 2 hours", TRUE, "More than 2 hours")</f>
        <v>More than 2 hours</v>
      </c>
      <c r="L171" s="4">
        <f>ROUND(Calls[[#This Row],[Satisfaction Rating]],0)</f>
        <v>3</v>
      </c>
    </row>
    <row r="172" spans="2:12" x14ac:dyDescent="0.3">
      <c r="B172" s="5" t="s">
        <v>194</v>
      </c>
      <c r="C172" s="6" t="s">
        <v>7</v>
      </c>
      <c r="D172" s="4">
        <v>82</v>
      </c>
      <c r="E172" s="13" t="s">
        <v>11</v>
      </c>
      <c r="F172" s="14">
        <v>44989</v>
      </c>
      <c r="G172" s="4">
        <v>93</v>
      </c>
      <c r="H172" s="4">
        <v>2.7</v>
      </c>
      <c r="I172" s="4">
        <f>IF(MONTH(Calls[[#This Row],[Date of Call]])&lt;=6, YEAR(Calls[[#This Row],[Date of Call]]), YEAR(Calls[[#This Row],[Date of Call]])+1)</f>
        <v>2023</v>
      </c>
      <c r="J172" s="5" t="str">
        <f>TEXT(Calls[[#This Row],[Date of Call]],"DDDD")</f>
        <v>Saturday</v>
      </c>
      <c r="K172" s="5" t="str">
        <f t="array" ref="K172">_xlfn.IFS(Calls[[#This Row],[Duration]]&lt;=10,"Under 10 mins", Calls[[#This Row],[Duration]]&lt;=30, "10 to 30 mins", Calls[[#This Row],[Duration]]&lt;=60, "30 to 60 mins", Calls[[#This Row],[Duration]]&lt;=120, "1 to 2 hours", TRUE, "More than 2 hours")</f>
        <v>1 to 2 hours</v>
      </c>
      <c r="L172" s="4">
        <f>ROUND(Calls[[#This Row],[Satisfaction Rating]],0)</f>
        <v>3</v>
      </c>
    </row>
    <row r="173" spans="2:12" x14ac:dyDescent="0.3">
      <c r="B173" s="5" t="s">
        <v>195</v>
      </c>
      <c r="C173" s="6" t="s">
        <v>12</v>
      </c>
      <c r="D173" s="4">
        <v>101</v>
      </c>
      <c r="E173" s="13" t="s">
        <v>6</v>
      </c>
      <c r="F173" s="14">
        <v>44989</v>
      </c>
      <c r="G173" s="4">
        <v>128</v>
      </c>
      <c r="H173" s="4">
        <v>5</v>
      </c>
      <c r="I173" s="4">
        <f>IF(MONTH(Calls[[#This Row],[Date of Call]])&lt;=6, YEAR(Calls[[#This Row],[Date of Call]]), YEAR(Calls[[#This Row],[Date of Call]])+1)</f>
        <v>2023</v>
      </c>
      <c r="J173" s="5" t="str">
        <f>TEXT(Calls[[#This Row],[Date of Call]],"DDDD")</f>
        <v>Saturday</v>
      </c>
      <c r="K173" s="5" t="str">
        <f t="array" ref="K173">_xlfn.IFS(Calls[[#This Row],[Duration]]&lt;=10,"Under 10 mins", Calls[[#This Row],[Duration]]&lt;=30, "10 to 30 mins", Calls[[#This Row],[Duration]]&lt;=60, "30 to 60 mins", Calls[[#This Row],[Duration]]&lt;=120, "1 to 2 hours", TRUE, "More than 2 hours")</f>
        <v>1 to 2 hours</v>
      </c>
      <c r="L173" s="4">
        <f>ROUND(Calls[[#This Row],[Satisfaction Rating]],0)</f>
        <v>5</v>
      </c>
    </row>
    <row r="174" spans="2:12" x14ac:dyDescent="0.3">
      <c r="B174" s="5" t="s">
        <v>196</v>
      </c>
      <c r="C174" s="6" t="s">
        <v>23</v>
      </c>
      <c r="D174" s="4">
        <v>75</v>
      </c>
      <c r="E174" s="13" t="s">
        <v>13</v>
      </c>
      <c r="F174" s="14">
        <v>44989</v>
      </c>
      <c r="G174" s="4">
        <v>40</v>
      </c>
      <c r="H174" s="4">
        <v>3.4</v>
      </c>
      <c r="I174" s="4">
        <f>IF(MONTH(Calls[[#This Row],[Date of Call]])&lt;=6, YEAR(Calls[[#This Row],[Date of Call]]), YEAR(Calls[[#This Row],[Date of Call]])+1)</f>
        <v>2023</v>
      </c>
      <c r="J174" s="5" t="str">
        <f>TEXT(Calls[[#This Row],[Date of Call]],"DDDD")</f>
        <v>Saturday</v>
      </c>
      <c r="K174" s="5" t="str">
        <f t="array" ref="K174">_xlfn.IFS(Calls[[#This Row],[Duration]]&lt;=10,"Under 10 mins", Calls[[#This Row],[Duration]]&lt;=30, "10 to 30 mins", Calls[[#This Row],[Duration]]&lt;=60, "30 to 60 mins", Calls[[#This Row],[Duration]]&lt;=120, "1 to 2 hours", TRUE, "More than 2 hours")</f>
        <v>1 to 2 hours</v>
      </c>
      <c r="L174" s="4">
        <f>ROUND(Calls[[#This Row],[Satisfaction Rating]],0)</f>
        <v>3</v>
      </c>
    </row>
    <row r="175" spans="2:12" x14ac:dyDescent="0.3">
      <c r="B175" s="5" t="s">
        <v>197</v>
      </c>
      <c r="C175" s="6" t="s">
        <v>18</v>
      </c>
      <c r="D175" s="4">
        <v>40</v>
      </c>
      <c r="E175" s="13" t="s">
        <v>6</v>
      </c>
      <c r="F175" s="14">
        <v>44990</v>
      </c>
      <c r="G175" s="4">
        <v>92</v>
      </c>
      <c r="H175" s="4">
        <v>4.7</v>
      </c>
      <c r="I175" s="4">
        <f>IF(MONTH(Calls[[#This Row],[Date of Call]])&lt;=6, YEAR(Calls[[#This Row],[Date of Call]]), YEAR(Calls[[#This Row],[Date of Call]])+1)</f>
        <v>2023</v>
      </c>
      <c r="J175" s="5" t="str">
        <f>TEXT(Calls[[#This Row],[Date of Call]],"DDDD")</f>
        <v>Sunday</v>
      </c>
      <c r="K175" s="5" t="str">
        <f t="array" ref="K175">_xlfn.IFS(Calls[[#This Row],[Duration]]&lt;=10,"Under 10 mins", Calls[[#This Row],[Duration]]&lt;=30, "10 to 30 mins", Calls[[#This Row],[Duration]]&lt;=60, "30 to 60 mins", Calls[[#This Row],[Duration]]&lt;=120, "1 to 2 hours", TRUE, "More than 2 hours")</f>
        <v>30 to 60 mins</v>
      </c>
      <c r="L175" s="4">
        <f>ROUND(Calls[[#This Row],[Satisfaction Rating]],0)</f>
        <v>5</v>
      </c>
    </row>
    <row r="176" spans="2:12" x14ac:dyDescent="0.3">
      <c r="B176" s="5" t="s">
        <v>198</v>
      </c>
      <c r="C176" s="6" t="s">
        <v>24</v>
      </c>
      <c r="D176" s="4">
        <v>86</v>
      </c>
      <c r="E176" s="13" t="s">
        <v>9</v>
      </c>
      <c r="F176" s="14">
        <v>44990</v>
      </c>
      <c r="G176" s="4">
        <v>27</v>
      </c>
      <c r="H176" s="4">
        <v>4.5</v>
      </c>
      <c r="I176" s="4">
        <f>IF(MONTH(Calls[[#This Row],[Date of Call]])&lt;=6, YEAR(Calls[[#This Row],[Date of Call]]), YEAR(Calls[[#This Row],[Date of Call]])+1)</f>
        <v>2023</v>
      </c>
      <c r="J176" s="5" t="str">
        <f>TEXT(Calls[[#This Row],[Date of Call]],"DDDD")</f>
        <v>Sunday</v>
      </c>
      <c r="K176" s="5" t="str">
        <f t="array" ref="K176">_xlfn.IFS(Calls[[#This Row],[Duration]]&lt;=10,"Under 10 mins", Calls[[#This Row],[Duration]]&lt;=30, "10 to 30 mins", Calls[[#This Row],[Duration]]&lt;=60, "30 to 60 mins", Calls[[#This Row],[Duration]]&lt;=120, "1 to 2 hours", TRUE, "More than 2 hours")</f>
        <v>1 to 2 hours</v>
      </c>
      <c r="L176" s="4">
        <f>ROUND(Calls[[#This Row],[Satisfaction Rating]],0)</f>
        <v>5</v>
      </c>
    </row>
    <row r="177" spans="2:12" x14ac:dyDescent="0.3">
      <c r="B177" s="5" t="s">
        <v>199</v>
      </c>
      <c r="C177" s="6" t="s">
        <v>15</v>
      </c>
      <c r="D177" s="4">
        <v>131</v>
      </c>
      <c r="E177" s="13" t="s">
        <v>10</v>
      </c>
      <c r="F177" s="14">
        <v>44990</v>
      </c>
      <c r="G177" s="4">
        <v>140</v>
      </c>
      <c r="H177" s="4">
        <v>4.0999999999999996</v>
      </c>
      <c r="I177" s="4">
        <f>IF(MONTH(Calls[[#This Row],[Date of Call]])&lt;=6, YEAR(Calls[[#This Row],[Date of Call]]), YEAR(Calls[[#This Row],[Date of Call]])+1)</f>
        <v>2023</v>
      </c>
      <c r="J177" s="5" t="str">
        <f>TEXT(Calls[[#This Row],[Date of Call]],"DDDD")</f>
        <v>Sunday</v>
      </c>
      <c r="K177" s="5" t="str">
        <f t="array" ref="K177">_xlfn.IFS(Calls[[#This Row],[Duration]]&lt;=10,"Under 10 mins", Calls[[#This Row],[Duration]]&lt;=30, "10 to 30 mins", Calls[[#This Row],[Duration]]&lt;=60, "30 to 60 mins", Calls[[#This Row],[Duration]]&lt;=120, "1 to 2 hours", TRUE, "More than 2 hours")</f>
        <v>More than 2 hours</v>
      </c>
      <c r="L177" s="4">
        <f>ROUND(Calls[[#This Row],[Satisfaction Rating]],0)</f>
        <v>4</v>
      </c>
    </row>
    <row r="178" spans="2:12" x14ac:dyDescent="0.3">
      <c r="B178" s="5" t="s">
        <v>200</v>
      </c>
      <c r="C178" s="6" t="s">
        <v>16</v>
      </c>
      <c r="D178" s="4">
        <v>67</v>
      </c>
      <c r="E178" s="13" t="s">
        <v>11</v>
      </c>
      <c r="F178" s="14">
        <v>44990</v>
      </c>
      <c r="G178" s="4">
        <v>40</v>
      </c>
      <c r="H178" s="4">
        <v>5</v>
      </c>
      <c r="I178" s="4">
        <f>IF(MONTH(Calls[[#This Row],[Date of Call]])&lt;=6, YEAR(Calls[[#This Row],[Date of Call]]), YEAR(Calls[[#This Row],[Date of Call]])+1)</f>
        <v>2023</v>
      </c>
      <c r="J178" s="5" t="str">
        <f>TEXT(Calls[[#This Row],[Date of Call]],"DDDD")</f>
        <v>Sunday</v>
      </c>
      <c r="K178" s="5" t="str">
        <f t="array" ref="K178">_xlfn.IFS(Calls[[#This Row],[Duration]]&lt;=10,"Under 10 mins", Calls[[#This Row],[Duration]]&lt;=30, "10 to 30 mins", Calls[[#This Row],[Duration]]&lt;=60, "30 to 60 mins", Calls[[#This Row],[Duration]]&lt;=120, "1 to 2 hours", TRUE, "More than 2 hours")</f>
        <v>1 to 2 hours</v>
      </c>
      <c r="L178" s="4">
        <f>ROUND(Calls[[#This Row],[Satisfaction Rating]],0)</f>
        <v>5</v>
      </c>
    </row>
    <row r="179" spans="2:12" x14ac:dyDescent="0.3">
      <c r="B179" s="5" t="s">
        <v>201</v>
      </c>
      <c r="C179" s="6" t="s">
        <v>5</v>
      </c>
      <c r="D179" s="4">
        <v>71</v>
      </c>
      <c r="E179" s="13" t="s">
        <v>6</v>
      </c>
      <c r="F179" s="14">
        <v>44990</v>
      </c>
      <c r="G179" s="4">
        <v>102</v>
      </c>
      <c r="H179" s="4">
        <v>4.7</v>
      </c>
      <c r="I179" s="4">
        <f>IF(MONTH(Calls[[#This Row],[Date of Call]])&lt;=6, YEAR(Calls[[#This Row],[Date of Call]]), YEAR(Calls[[#This Row],[Date of Call]])+1)</f>
        <v>2023</v>
      </c>
      <c r="J179" s="5" t="str">
        <f>TEXT(Calls[[#This Row],[Date of Call]],"DDDD")</f>
        <v>Sunday</v>
      </c>
      <c r="K179" s="5" t="str">
        <f t="array" ref="K179">_xlfn.IFS(Calls[[#This Row],[Duration]]&lt;=10,"Under 10 mins", Calls[[#This Row],[Duration]]&lt;=30, "10 to 30 mins", Calls[[#This Row],[Duration]]&lt;=60, "30 to 60 mins", Calls[[#This Row],[Duration]]&lt;=120, "1 to 2 hours", TRUE, "More than 2 hours")</f>
        <v>1 to 2 hours</v>
      </c>
      <c r="L179" s="4">
        <f>ROUND(Calls[[#This Row],[Satisfaction Rating]],0)</f>
        <v>5</v>
      </c>
    </row>
    <row r="180" spans="2:12" x14ac:dyDescent="0.3">
      <c r="B180" s="5" t="s">
        <v>202</v>
      </c>
      <c r="C180" s="6" t="s">
        <v>15</v>
      </c>
      <c r="D180" s="4">
        <v>113</v>
      </c>
      <c r="E180" s="13" t="s">
        <v>10</v>
      </c>
      <c r="F180" s="14">
        <v>44990</v>
      </c>
      <c r="G180" s="4">
        <v>42</v>
      </c>
      <c r="H180" s="4">
        <v>4.2</v>
      </c>
      <c r="I180" s="4">
        <f>IF(MONTH(Calls[[#This Row],[Date of Call]])&lt;=6, YEAR(Calls[[#This Row],[Date of Call]]), YEAR(Calls[[#This Row],[Date of Call]])+1)</f>
        <v>2023</v>
      </c>
      <c r="J180" s="5" t="str">
        <f>TEXT(Calls[[#This Row],[Date of Call]],"DDDD")</f>
        <v>Sunday</v>
      </c>
      <c r="K180" s="5" t="str">
        <f t="array" ref="K180">_xlfn.IFS(Calls[[#This Row],[Duration]]&lt;=10,"Under 10 mins", Calls[[#This Row],[Duration]]&lt;=30, "10 to 30 mins", Calls[[#This Row],[Duration]]&lt;=60, "30 to 60 mins", Calls[[#This Row],[Duration]]&lt;=120, "1 to 2 hours", TRUE, "More than 2 hours")</f>
        <v>1 to 2 hours</v>
      </c>
      <c r="L180" s="4">
        <f>ROUND(Calls[[#This Row],[Satisfaction Rating]],0)</f>
        <v>4</v>
      </c>
    </row>
    <row r="181" spans="2:12" x14ac:dyDescent="0.3">
      <c r="B181" s="5" t="s">
        <v>203</v>
      </c>
      <c r="C181" s="6" t="s">
        <v>7</v>
      </c>
      <c r="D181" s="4">
        <v>53</v>
      </c>
      <c r="E181" s="13" t="s">
        <v>9</v>
      </c>
      <c r="F181" s="14">
        <v>44991</v>
      </c>
      <c r="G181" s="4">
        <v>210</v>
      </c>
      <c r="H181" s="4">
        <v>3.9</v>
      </c>
      <c r="I181" s="4">
        <f>IF(MONTH(Calls[[#This Row],[Date of Call]])&lt;=6, YEAR(Calls[[#This Row],[Date of Call]]), YEAR(Calls[[#This Row],[Date of Call]])+1)</f>
        <v>2023</v>
      </c>
      <c r="J181" s="5" t="str">
        <f>TEXT(Calls[[#This Row],[Date of Call]],"DDDD")</f>
        <v>Monday</v>
      </c>
      <c r="K181" s="5" t="str">
        <f t="array" ref="K181">_xlfn.IFS(Calls[[#This Row],[Duration]]&lt;=10,"Under 10 mins", Calls[[#This Row],[Duration]]&lt;=30, "10 to 30 mins", Calls[[#This Row],[Duration]]&lt;=60, "30 to 60 mins", Calls[[#This Row],[Duration]]&lt;=120, "1 to 2 hours", TRUE, "More than 2 hours")</f>
        <v>30 to 60 mins</v>
      </c>
      <c r="L181" s="4">
        <f>ROUND(Calls[[#This Row],[Satisfaction Rating]],0)</f>
        <v>4</v>
      </c>
    </row>
    <row r="182" spans="2:12" x14ac:dyDescent="0.3">
      <c r="B182" s="5" t="s">
        <v>204</v>
      </c>
      <c r="C182" s="6" t="s">
        <v>15</v>
      </c>
      <c r="D182" s="4">
        <v>153</v>
      </c>
      <c r="E182" s="13" t="s">
        <v>11</v>
      </c>
      <c r="F182" s="14">
        <v>44991</v>
      </c>
      <c r="G182" s="4">
        <v>34</v>
      </c>
      <c r="H182" s="4">
        <v>3</v>
      </c>
      <c r="I182" s="4">
        <f>IF(MONTH(Calls[[#This Row],[Date of Call]])&lt;=6, YEAR(Calls[[#This Row],[Date of Call]]), YEAR(Calls[[#This Row],[Date of Call]])+1)</f>
        <v>2023</v>
      </c>
      <c r="J182" s="5" t="str">
        <f>TEXT(Calls[[#This Row],[Date of Call]],"DDDD")</f>
        <v>Monday</v>
      </c>
      <c r="K182" s="5" t="str">
        <f t="array" ref="K182">_xlfn.IFS(Calls[[#This Row],[Duration]]&lt;=10,"Under 10 mins", Calls[[#This Row],[Duration]]&lt;=30, "10 to 30 mins", Calls[[#This Row],[Duration]]&lt;=60, "30 to 60 mins", Calls[[#This Row],[Duration]]&lt;=120, "1 to 2 hours", TRUE, "More than 2 hours")</f>
        <v>More than 2 hours</v>
      </c>
      <c r="L182" s="4">
        <f>ROUND(Calls[[#This Row],[Satisfaction Rating]],0)</f>
        <v>3</v>
      </c>
    </row>
    <row r="183" spans="2:12" x14ac:dyDescent="0.3">
      <c r="B183" s="5" t="s">
        <v>205</v>
      </c>
      <c r="C183" s="6" t="s">
        <v>16</v>
      </c>
      <c r="D183" s="4">
        <v>73</v>
      </c>
      <c r="E183" s="13" t="s">
        <v>13</v>
      </c>
      <c r="F183" s="14">
        <v>44991</v>
      </c>
      <c r="G183" s="4">
        <v>215</v>
      </c>
      <c r="H183" s="4">
        <v>3.6</v>
      </c>
      <c r="I183" s="4">
        <f>IF(MONTH(Calls[[#This Row],[Date of Call]])&lt;=6, YEAR(Calls[[#This Row],[Date of Call]]), YEAR(Calls[[#This Row],[Date of Call]])+1)</f>
        <v>2023</v>
      </c>
      <c r="J183" s="5" t="str">
        <f>TEXT(Calls[[#This Row],[Date of Call]],"DDDD")</f>
        <v>Monday</v>
      </c>
      <c r="K183" s="5" t="str">
        <f t="array" ref="K183">_xlfn.IFS(Calls[[#This Row],[Duration]]&lt;=10,"Under 10 mins", Calls[[#This Row],[Duration]]&lt;=30, "10 to 30 mins", Calls[[#This Row],[Duration]]&lt;=60, "30 to 60 mins", Calls[[#This Row],[Duration]]&lt;=120, "1 to 2 hours", TRUE, "More than 2 hours")</f>
        <v>1 to 2 hours</v>
      </c>
      <c r="L183" s="4">
        <f>ROUND(Calls[[#This Row],[Satisfaction Rating]],0)</f>
        <v>4</v>
      </c>
    </row>
    <row r="184" spans="2:12" x14ac:dyDescent="0.3">
      <c r="B184" s="5" t="s">
        <v>206</v>
      </c>
      <c r="C184" s="6" t="s">
        <v>22</v>
      </c>
      <c r="D184" s="4">
        <v>62</v>
      </c>
      <c r="E184" s="13" t="s">
        <v>13</v>
      </c>
      <c r="F184" s="14">
        <v>44991</v>
      </c>
      <c r="G184" s="4">
        <v>32</v>
      </c>
      <c r="H184" s="4">
        <v>0.7</v>
      </c>
      <c r="I184" s="4">
        <f>IF(MONTH(Calls[[#This Row],[Date of Call]])&lt;=6, YEAR(Calls[[#This Row],[Date of Call]]), YEAR(Calls[[#This Row],[Date of Call]])+1)</f>
        <v>2023</v>
      </c>
      <c r="J184" s="5" t="str">
        <f>TEXT(Calls[[#This Row],[Date of Call]],"DDDD")</f>
        <v>Monday</v>
      </c>
      <c r="K184" s="5" t="str">
        <f t="array" ref="K184">_xlfn.IFS(Calls[[#This Row],[Duration]]&lt;=10,"Under 10 mins", Calls[[#This Row],[Duration]]&lt;=30, "10 to 30 mins", Calls[[#This Row],[Duration]]&lt;=60, "30 to 60 mins", Calls[[#This Row],[Duration]]&lt;=120, "1 to 2 hours", TRUE, "More than 2 hours")</f>
        <v>1 to 2 hours</v>
      </c>
      <c r="L184" s="4">
        <f>ROUND(Calls[[#This Row],[Satisfaction Rating]],0)</f>
        <v>1</v>
      </c>
    </row>
    <row r="185" spans="2:12" x14ac:dyDescent="0.3">
      <c r="B185" s="5" t="s">
        <v>207</v>
      </c>
      <c r="C185" s="6" t="s">
        <v>8</v>
      </c>
      <c r="D185" s="4">
        <v>115</v>
      </c>
      <c r="E185" s="13" t="s">
        <v>9</v>
      </c>
      <c r="F185" s="14">
        <v>44992</v>
      </c>
      <c r="G185" s="4">
        <v>48</v>
      </c>
      <c r="H185" s="4">
        <v>4.7</v>
      </c>
      <c r="I185" s="4">
        <f>IF(MONTH(Calls[[#This Row],[Date of Call]])&lt;=6, YEAR(Calls[[#This Row],[Date of Call]]), YEAR(Calls[[#This Row],[Date of Call]])+1)</f>
        <v>2023</v>
      </c>
      <c r="J185" s="5" t="str">
        <f>TEXT(Calls[[#This Row],[Date of Call]],"DDDD")</f>
        <v>Tuesday</v>
      </c>
      <c r="K185" s="5" t="str">
        <f t="array" ref="K185">_xlfn.IFS(Calls[[#This Row],[Duration]]&lt;=10,"Under 10 mins", Calls[[#This Row],[Duration]]&lt;=30, "10 to 30 mins", Calls[[#This Row],[Duration]]&lt;=60, "30 to 60 mins", Calls[[#This Row],[Duration]]&lt;=120, "1 to 2 hours", TRUE, "More than 2 hours")</f>
        <v>1 to 2 hours</v>
      </c>
      <c r="L185" s="4">
        <f>ROUND(Calls[[#This Row],[Satisfaction Rating]],0)</f>
        <v>5</v>
      </c>
    </row>
    <row r="186" spans="2:12" x14ac:dyDescent="0.3">
      <c r="B186" s="5" t="s">
        <v>208</v>
      </c>
      <c r="C186" s="6" t="s">
        <v>15</v>
      </c>
      <c r="D186" s="4">
        <v>69</v>
      </c>
      <c r="E186" s="13" t="s">
        <v>9</v>
      </c>
      <c r="F186" s="14">
        <v>44992</v>
      </c>
      <c r="G186" s="4">
        <v>132</v>
      </c>
      <c r="H186" s="4">
        <v>4.5</v>
      </c>
      <c r="I186" s="4">
        <f>IF(MONTH(Calls[[#This Row],[Date of Call]])&lt;=6, YEAR(Calls[[#This Row],[Date of Call]]), YEAR(Calls[[#This Row],[Date of Call]])+1)</f>
        <v>2023</v>
      </c>
      <c r="J186" s="5" t="str">
        <f>TEXT(Calls[[#This Row],[Date of Call]],"DDDD")</f>
        <v>Tuesday</v>
      </c>
      <c r="K186" s="5" t="str">
        <f t="array" ref="K186">_xlfn.IFS(Calls[[#This Row],[Duration]]&lt;=10,"Under 10 mins", Calls[[#This Row],[Duration]]&lt;=30, "10 to 30 mins", Calls[[#This Row],[Duration]]&lt;=60, "30 to 60 mins", Calls[[#This Row],[Duration]]&lt;=120, "1 to 2 hours", TRUE, "More than 2 hours")</f>
        <v>1 to 2 hours</v>
      </c>
      <c r="L186" s="4">
        <f>ROUND(Calls[[#This Row],[Satisfaction Rating]],0)</f>
        <v>5</v>
      </c>
    </row>
    <row r="187" spans="2:12" x14ac:dyDescent="0.3">
      <c r="B187" s="5" t="s">
        <v>209</v>
      </c>
      <c r="C187" s="6" t="s">
        <v>24</v>
      </c>
      <c r="D187" s="4">
        <v>103</v>
      </c>
      <c r="E187" s="13" t="s">
        <v>10</v>
      </c>
      <c r="F187" s="14">
        <v>44992</v>
      </c>
      <c r="G187" s="4">
        <v>172</v>
      </c>
      <c r="H187" s="4">
        <v>4.3</v>
      </c>
      <c r="I187" s="4">
        <f>IF(MONTH(Calls[[#This Row],[Date of Call]])&lt;=6, YEAR(Calls[[#This Row],[Date of Call]]), YEAR(Calls[[#This Row],[Date of Call]])+1)</f>
        <v>2023</v>
      </c>
      <c r="J187" s="5" t="str">
        <f>TEXT(Calls[[#This Row],[Date of Call]],"DDDD")</f>
        <v>Tuesday</v>
      </c>
      <c r="K187" s="5" t="str">
        <f t="array" ref="K187">_xlfn.IFS(Calls[[#This Row],[Duration]]&lt;=10,"Under 10 mins", Calls[[#This Row],[Duration]]&lt;=30, "10 to 30 mins", Calls[[#This Row],[Duration]]&lt;=60, "30 to 60 mins", Calls[[#This Row],[Duration]]&lt;=120, "1 to 2 hours", TRUE, "More than 2 hours")</f>
        <v>1 to 2 hours</v>
      </c>
      <c r="L187" s="4">
        <f>ROUND(Calls[[#This Row],[Satisfaction Rating]],0)</f>
        <v>4</v>
      </c>
    </row>
    <row r="188" spans="2:12" x14ac:dyDescent="0.3">
      <c r="B188" s="5" t="s">
        <v>210</v>
      </c>
      <c r="C188" s="6" t="s">
        <v>24</v>
      </c>
      <c r="D188" s="4">
        <v>75</v>
      </c>
      <c r="E188" s="13" t="s">
        <v>10</v>
      </c>
      <c r="F188" s="14">
        <v>44992</v>
      </c>
      <c r="G188" s="4">
        <v>111</v>
      </c>
      <c r="H188" s="4">
        <v>3.4</v>
      </c>
      <c r="I188" s="4">
        <f>IF(MONTH(Calls[[#This Row],[Date of Call]])&lt;=6, YEAR(Calls[[#This Row],[Date of Call]]), YEAR(Calls[[#This Row],[Date of Call]])+1)</f>
        <v>2023</v>
      </c>
      <c r="J188" s="5" t="str">
        <f>TEXT(Calls[[#This Row],[Date of Call]],"DDDD")</f>
        <v>Tuesday</v>
      </c>
      <c r="K188" s="5" t="str">
        <f t="array" ref="K188">_xlfn.IFS(Calls[[#This Row],[Duration]]&lt;=10,"Under 10 mins", Calls[[#This Row],[Duration]]&lt;=30, "10 to 30 mins", Calls[[#This Row],[Duration]]&lt;=60, "30 to 60 mins", Calls[[#This Row],[Duration]]&lt;=120, "1 to 2 hours", TRUE, "More than 2 hours")</f>
        <v>1 to 2 hours</v>
      </c>
      <c r="L188" s="4">
        <f>ROUND(Calls[[#This Row],[Satisfaction Rating]],0)</f>
        <v>3</v>
      </c>
    </row>
    <row r="189" spans="2:12" x14ac:dyDescent="0.3">
      <c r="B189" s="5" t="s">
        <v>211</v>
      </c>
      <c r="C189" s="6" t="s">
        <v>14</v>
      </c>
      <c r="D189" s="4">
        <v>92</v>
      </c>
      <c r="E189" s="13" t="s">
        <v>10</v>
      </c>
      <c r="F189" s="14">
        <v>44992</v>
      </c>
      <c r="G189" s="4">
        <v>58</v>
      </c>
      <c r="H189" s="4">
        <v>3.6</v>
      </c>
      <c r="I189" s="4">
        <f>IF(MONTH(Calls[[#This Row],[Date of Call]])&lt;=6, YEAR(Calls[[#This Row],[Date of Call]]), YEAR(Calls[[#This Row],[Date of Call]])+1)</f>
        <v>2023</v>
      </c>
      <c r="J189" s="5" t="str">
        <f>TEXT(Calls[[#This Row],[Date of Call]],"DDDD")</f>
        <v>Tuesday</v>
      </c>
      <c r="K189" s="5" t="str">
        <f t="array" ref="K189">_xlfn.IFS(Calls[[#This Row],[Duration]]&lt;=10,"Under 10 mins", Calls[[#This Row],[Duration]]&lt;=30, "10 to 30 mins", Calls[[#This Row],[Duration]]&lt;=60, "30 to 60 mins", Calls[[#This Row],[Duration]]&lt;=120, "1 to 2 hours", TRUE, "More than 2 hours")</f>
        <v>1 to 2 hours</v>
      </c>
      <c r="L189" s="4">
        <f>ROUND(Calls[[#This Row],[Satisfaction Rating]],0)</f>
        <v>4</v>
      </c>
    </row>
    <row r="190" spans="2:12" x14ac:dyDescent="0.3">
      <c r="B190" s="5" t="s">
        <v>212</v>
      </c>
      <c r="C190" s="6" t="s">
        <v>14</v>
      </c>
      <c r="D190" s="4">
        <v>41</v>
      </c>
      <c r="E190" s="13" t="s">
        <v>13</v>
      </c>
      <c r="F190" s="14">
        <v>44992</v>
      </c>
      <c r="G190" s="4">
        <v>68</v>
      </c>
      <c r="H190" s="4">
        <v>4</v>
      </c>
      <c r="I190" s="4">
        <f>IF(MONTH(Calls[[#This Row],[Date of Call]])&lt;=6, YEAR(Calls[[#This Row],[Date of Call]]), YEAR(Calls[[#This Row],[Date of Call]])+1)</f>
        <v>2023</v>
      </c>
      <c r="J190" s="5" t="str">
        <f>TEXT(Calls[[#This Row],[Date of Call]],"DDDD")</f>
        <v>Tuesday</v>
      </c>
      <c r="K190" s="5" t="str">
        <f t="array" ref="K190">_xlfn.IFS(Calls[[#This Row],[Duration]]&lt;=10,"Under 10 mins", Calls[[#This Row],[Duration]]&lt;=30, "10 to 30 mins", Calls[[#This Row],[Duration]]&lt;=60, "30 to 60 mins", Calls[[#This Row],[Duration]]&lt;=120, "1 to 2 hours", TRUE, "More than 2 hours")</f>
        <v>30 to 60 mins</v>
      </c>
      <c r="L190" s="4">
        <f>ROUND(Calls[[#This Row],[Satisfaction Rating]],0)</f>
        <v>4</v>
      </c>
    </row>
    <row r="191" spans="2:12" x14ac:dyDescent="0.3">
      <c r="B191" s="5" t="s">
        <v>213</v>
      </c>
      <c r="C191" s="6" t="s">
        <v>24</v>
      </c>
      <c r="D191" s="4">
        <v>134</v>
      </c>
      <c r="E191" s="13" t="s">
        <v>11</v>
      </c>
      <c r="F191" s="14">
        <v>44992</v>
      </c>
      <c r="G191" s="4">
        <v>160</v>
      </c>
      <c r="H191" s="4">
        <v>4.5</v>
      </c>
      <c r="I191" s="4">
        <f>IF(MONTH(Calls[[#This Row],[Date of Call]])&lt;=6, YEAR(Calls[[#This Row],[Date of Call]]), YEAR(Calls[[#This Row],[Date of Call]])+1)</f>
        <v>2023</v>
      </c>
      <c r="J191" s="5" t="str">
        <f>TEXT(Calls[[#This Row],[Date of Call]],"DDDD")</f>
        <v>Tuesday</v>
      </c>
      <c r="K191" s="5" t="str">
        <f t="array" ref="K191">_xlfn.IFS(Calls[[#This Row],[Duration]]&lt;=10,"Under 10 mins", Calls[[#This Row],[Duration]]&lt;=30, "10 to 30 mins", Calls[[#This Row],[Duration]]&lt;=60, "30 to 60 mins", Calls[[#This Row],[Duration]]&lt;=120, "1 to 2 hours", TRUE, "More than 2 hours")</f>
        <v>More than 2 hours</v>
      </c>
      <c r="L191" s="4">
        <f>ROUND(Calls[[#This Row],[Satisfaction Rating]],0)</f>
        <v>5</v>
      </c>
    </row>
    <row r="192" spans="2:12" x14ac:dyDescent="0.3">
      <c r="B192" s="5" t="s">
        <v>214</v>
      </c>
      <c r="C192" s="6" t="s">
        <v>17</v>
      </c>
      <c r="D192" s="4">
        <v>80</v>
      </c>
      <c r="E192" s="13" t="s">
        <v>6</v>
      </c>
      <c r="F192" s="14">
        <v>44992</v>
      </c>
      <c r="G192" s="4">
        <v>45</v>
      </c>
      <c r="H192" s="4">
        <v>3</v>
      </c>
      <c r="I192" s="4">
        <f>IF(MONTH(Calls[[#This Row],[Date of Call]])&lt;=6, YEAR(Calls[[#This Row],[Date of Call]]), YEAR(Calls[[#This Row],[Date of Call]])+1)</f>
        <v>2023</v>
      </c>
      <c r="J192" s="5" t="str">
        <f>TEXT(Calls[[#This Row],[Date of Call]],"DDDD")</f>
        <v>Tuesday</v>
      </c>
      <c r="K192" s="5" t="str">
        <f t="array" ref="K192">_xlfn.IFS(Calls[[#This Row],[Duration]]&lt;=10,"Under 10 mins", Calls[[#This Row],[Duration]]&lt;=30, "10 to 30 mins", Calls[[#This Row],[Duration]]&lt;=60, "30 to 60 mins", Calls[[#This Row],[Duration]]&lt;=120, "1 to 2 hours", TRUE, "More than 2 hours")</f>
        <v>1 to 2 hours</v>
      </c>
      <c r="L192" s="4">
        <f>ROUND(Calls[[#This Row],[Satisfaction Rating]],0)</f>
        <v>3</v>
      </c>
    </row>
    <row r="193" spans="2:12" x14ac:dyDescent="0.3">
      <c r="B193" s="5" t="s">
        <v>215</v>
      </c>
      <c r="C193" s="6" t="s">
        <v>5</v>
      </c>
      <c r="D193" s="4">
        <v>103</v>
      </c>
      <c r="E193" s="13" t="s">
        <v>9</v>
      </c>
      <c r="F193" s="14">
        <v>44993</v>
      </c>
      <c r="G193" s="4">
        <v>117</v>
      </c>
      <c r="H193" s="4">
        <v>3</v>
      </c>
      <c r="I193" s="4">
        <f>IF(MONTH(Calls[[#This Row],[Date of Call]])&lt;=6, YEAR(Calls[[#This Row],[Date of Call]]), YEAR(Calls[[#This Row],[Date of Call]])+1)</f>
        <v>2023</v>
      </c>
      <c r="J193" s="5" t="str">
        <f>TEXT(Calls[[#This Row],[Date of Call]],"DDDD")</f>
        <v>Wednesday</v>
      </c>
      <c r="K193" s="5" t="str">
        <f t="array" ref="K193">_xlfn.IFS(Calls[[#This Row],[Duration]]&lt;=10,"Under 10 mins", Calls[[#This Row],[Duration]]&lt;=30, "10 to 30 mins", Calls[[#This Row],[Duration]]&lt;=60, "30 to 60 mins", Calls[[#This Row],[Duration]]&lt;=120, "1 to 2 hours", TRUE, "More than 2 hours")</f>
        <v>1 to 2 hours</v>
      </c>
      <c r="L193" s="4">
        <f>ROUND(Calls[[#This Row],[Satisfaction Rating]],0)</f>
        <v>3</v>
      </c>
    </row>
    <row r="194" spans="2:12" x14ac:dyDescent="0.3">
      <c r="B194" s="5" t="s">
        <v>216</v>
      </c>
      <c r="C194" s="6" t="s">
        <v>7</v>
      </c>
      <c r="D194" s="4">
        <v>20</v>
      </c>
      <c r="E194" s="13" t="s">
        <v>10</v>
      </c>
      <c r="F194" s="14">
        <v>44994</v>
      </c>
      <c r="G194" s="4">
        <v>22</v>
      </c>
      <c r="H194" s="4">
        <v>1.6</v>
      </c>
      <c r="I194" s="4">
        <f>IF(MONTH(Calls[[#This Row],[Date of Call]])&lt;=6, YEAR(Calls[[#This Row],[Date of Call]]), YEAR(Calls[[#This Row],[Date of Call]])+1)</f>
        <v>2023</v>
      </c>
      <c r="J194" s="5" t="str">
        <f>TEXT(Calls[[#This Row],[Date of Call]],"DDDD")</f>
        <v>Thursday</v>
      </c>
      <c r="K194" s="5" t="str">
        <f t="array" ref="K194">_xlfn.IFS(Calls[[#This Row],[Duration]]&lt;=10,"Under 10 mins", Calls[[#This Row],[Duration]]&lt;=30, "10 to 30 mins", Calls[[#This Row],[Duration]]&lt;=60, "30 to 60 mins", Calls[[#This Row],[Duration]]&lt;=120, "1 to 2 hours", TRUE, "More than 2 hours")</f>
        <v>10 to 30 mins</v>
      </c>
      <c r="L194" s="4">
        <f>ROUND(Calls[[#This Row],[Satisfaction Rating]],0)</f>
        <v>2</v>
      </c>
    </row>
    <row r="195" spans="2:12" x14ac:dyDescent="0.3">
      <c r="B195" s="5" t="s">
        <v>217</v>
      </c>
      <c r="C195" s="6" t="s">
        <v>5</v>
      </c>
      <c r="D195" s="4">
        <v>75</v>
      </c>
      <c r="E195" s="13" t="s">
        <v>6</v>
      </c>
      <c r="F195" s="14">
        <v>44994</v>
      </c>
      <c r="G195" s="4">
        <v>195</v>
      </c>
      <c r="H195" s="4">
        <v>3</v>
      </c>
      <c r="I195" s="4">
        <f>IF(MONTH(Calls[[#This Row],[Date of Call]])&lt;=6, YEAR(Calls[[#This Row],[Date of Call]]), YEAR(Calls[[#This Row],[Date of Call]])+1)</f>
        <v>2023</v>
      </c>
      <c r="J195" s="5" t="str">
        <f>TEXT(Calls[[#This Row],[Date of Call]],"DDDD")</f>
        <v>Thursday</v>
      </c>
      <c r="K195" s="5" t="str">
        <f t="array" ref="K195">_xlfn.IFS(Calls[[#This Row],[Duration]]&lt;=10,"Under 10 mins", Calls[[#This Row],[Duration]]&lt;=30, "10 to 30 mins", Calls[[#This Row],[Duration]]&lt;=60, "30 to 60 mins", Calls[[#This Row],[Duration]]&lt;=120, "1 to 2 hours", TRUE, "More than 2 hours")</f>
        <v>1 to 2 hours</v>
      </c>
      <c r="L195" s="4">
        <f>ROUND(Calls[[#This Row],[Satisfaction Rating]],0)</f>
        <v>3</v>
      </c>
    </row>
    <row r="196" spans="2:12" x14ac:dyDescent="0.3">
      <c r="B196" s="5" t="s">
        <v>218</v>
      </c>
      <c r="C196" s="6" t="s">
        <v>14</v>
      </c>
      <c r="D196" s="4">
        <v>80</v>
      </c>
      <c r="E196" s="13" t="s">
        <v>11</v>
      </c>
      <c r="F196" s="14">
        <v>44994</v>
      </c>
      <c r="G196" s="4">
        <v>168</v>
      </c>
      <c r="H196" s="4">
        <v>3.7</v>
      </c>
      <c r="I196" s="4">
        <f>IF(MONTH(Calls[[#This Row],[Date of Call]])&lt;=6, YEAR(Calls[[#This Row],[Date of Call]]), YEAR(Calls[[#This Row],[Date of Call]])+1)</f>
        <v>2023</v>
      </c>
      <c r="J196" s="5" t="str">
        <f>TEXT(Calls[[#This Row],[Date of Call]],"DDDD")</f>
        <v>Thursday</v>
      </c>
      <c r="K196" s="5" t="str">
        <f t="array" ref="K196">_xlfn.IFS(Calls[[#This Row],[Duration]]&lt;=10,"Under 10 mins", Calls[[#This Row],[Duration]]&lt;=30, "10 to 30 mins", Calls[[#This Row],[Duration]]&lt;=60, "30 to 60 mins", Calls[[#This Row],[Duration]]&lt;=120, "1 to 2 hours", TRUE, "More than 2 hours")</f>
        <v>1 to 2 hours</v>
      </c>
      <c r="L196" s="4">
        <f>ROUND(Calls[[#This Row],[Satisfaction Rating]],0)</f>
        <v>4</v>
      </c>
    </row>
    <row r="197" spans="2:12" x14ac:dyDescent="0.3">
      <c r="B197" s="5" t="s">
        <v>219</v>
      </c>
      <c r="C197" s="6" t="s">
        <v>15</v>
      </c>
      <c r="D197" s="4">
        <v>85</v>
      </c>
      <c r="E197" s="13" t="s">
        <v>13</v>
      </c>
      <c r="F197" s="14">
        <v>44995</v>
      </c>
      <c r="G197" s="4">
        <v>46</v>
      </c>
      <c r="H197" s="4">
        <v>4.9000000000000004</v>
      </c>
      <c r="I197" s="4">
        <f>IF(MONTH(Calls[[#This Row],[Date of Call]])&lt;=6, YEAR(Calls[[#This Row],[Date of Call]]), YEAR(Calls[[#This Row],[Date of Call]])+1)</f>
        <v>2023</v>
      </c>
      <c r="J197" s="5" t="str">
        <f>TEXT(Calls[[#This Row],[Date of Call]],"DDDD")</f>
        <v>Friday</v>
      </c>
      <c r="K197" s="5" t="str">
        <f t="array" ref="K197">_xlfn.IFS(Calls[[#This Row],[Duration]]&lt;=10,"Under 10 mins", Calls[[#This Row],[Duration]]&lt;=30, "10 to 30 mins", Calls[[#This Row],[Duration]]&lt;=60, "30 to 60 mins", Calls[[#This Row],[Duration]]&lt;=120, "1 to 2 hours", TRUE, "More than 2 hours")</f>
        <v>1 to 2 hours</v>
      </c>
      <c r="L197" s="4">
        <f>ROUND(Calls[[#This Row],[Satisfaction Rating]],0)</f>
        <v>5</v>
      </c>
    </row>
    <row r="198" spans="2:12" x14ac:dyDescent="0.3">
      <c r="B198" s="5" t="s">
        <v>220</v>
      </c>
      <c r="C198" s="6" t="s">
        <v>12</v>
      </c>
      <c r="D198" s="4">
        <v>155</v>
      </c>
      <c r="E198" s="13" t="s">
        <v>10</v>
      </c>
      <c r="F198" s="14">
        <v>44995</v>
      </c>
      <c r="G198" s="4">
        <v>164</v>
      </c>
      <c r="H198" s="4">
        <v>3.4</v>
      </c>
      <c r="I198" s="4">
        <f>IF(MONTH(Calls[[#This Row],[Date of Call]])&lt;=6, YEAR(Calls[[#This Row],[Date of Call]]), YEAR(Calls[[#This Row],[Date of Call]])+1)</f>
        <v>2023</v>
      </c>
      <c r="J198" s="5" t="str">
        <f>TEXT(Calls[[#This Row],[Date of Call]],"DDDD")</f>
        <v>Friday</v>
      </c>
      <c r="K198" s="5" t="str">
        <f t="array" ref="K198">_xlfn.IFS(Calls[[#This Row],[Duration]]&lt;=10,"Under 10 mins", Calls[[#This Row],[Duration]]&lt;=30, "10 to 30 mins", Calls[[#This Row],[Duration]]&lt;=60, "30 to 60 mins", Calls[[#This Row],[Duration]]&lt;=120, "1 to 2 hours", TRUE, "More than 2 hours")</f>
        <v>More than 2 hours</v>
      </c>
      <c r="L198" s="4">
        <f>ROUND(Calls[[#This Row],[Satisfaction Rating]],0)</f>
        <v>3</v>
      </c>
    </row>
    <row r="199" spans="2:12" x14ac:dyDescent="0.3">
      <c r="B199" s="5" t="s">
        <v>221</v>
      </c>
      <c r="C199" s="6" t="s">
        <v>15</v>
      </c>
      <c r="D199" s="4">
        <v>63</v>
      </c>
      <c r="E199" s="13" t="s">
        <v>13</v>
      </c>
      <c r="F199" s="14">
        <v>44995</v>
      </c>
      <c r="G199" s="4">
        <v>48</v>
      </c>
      <c r="H199" s="4">
        <v>5</v>
      </c>
      <c r="I199" s="4">
        <f>IF(MONTH(Calls[[#This Row],[Date of Call]])&lt;=6, YEAR(Calls[[#This Row],[Date of Call]]), YEAR(Calls[[#This Row],[Date of Call]])+1)</f>
        <v>2023</v>
      </c>
      <c r="J199" s="5" t="str">
        <f>TEXT(Calls[[#This Row],[Date of Call]],"DDDD")</f>
        <v>Friday</v>
      </c>
      <c r="K199" s="5" t="str">
        <f t="array" ref="K199">_xlfn.IFS(Calls[[#This Row],[Duration]]&lt;=10,"Under 10 mins", Calls[[#This Row],[Duration]]&lt;=30, "10 to 30 mins", Calls[[#This Row],[Duration]]&lt;=60, "30 to 60 mins", Calls[[#This Row],[Duration]]&lt;=120, "1 to 2 hours", TRUE, "More than 2 hours")</f>
        <v>1 to 2 hours</v>
      </c>
      <c r="L199" s="4">
        <f>ROUND(Calls[[#This Row],[Satisfaction Rating]],0)</f>
        <v>5</v>
      </c>
    </row>
    <row r="200" spans="2:12" x14ac:dyDescent="0.3">
      <c r="B200" s="5" t="s">
        <v>222</v>
      </c>
      <c r="C200" s="6" t="s">
        <v>23</v>
      </c>
      <c r="D200" s="4">
        <v>105</v>
      </c>
      <c r="E200" s="13" t="s">
        <v>9</v>
      </c>
      <c r="F200" s="14">
        <v>44995</v>
      </c>
      <c r="G200" s="4">
        <v>96</v>
      </c>
      <c r="H200" s="4">
        <v>5</v>
      </c>
      <c r="I200" s="4">
        <f>IF(MONTH(Calls[[#This Row],[Date of Call]])&lt;=6, YEAR(Calls[[#This Row],[Date of Call]]), YEAR(Calls[[#This Row],[Date of Call]])+1)</f>
        <v>2023</v>
      </c>
      <c r="J200" s="5" t="str">
        <f>TEXT(Calls[[#This Row],[Date of Call]],"DDDD")</f>
        <v>Friday</v>
      </c>
      <c r="K200" s="5" t="str">
        <f t="array" ref="K200">_xlfn.IFS(Calls[[#This Row],[Duration]]&lt;=10,"Under 10 mins", Calls[[#This Row],[Duration]]&lt;=30, "10 to 30 mins", Calls[[#This Row],[Duration]]&lt;=60, "30 to 60 mins", Calls[[#This Row],[Duration]]&lt;=120, "1 to 2 hours", TRUE, "More than 2 hours")</f>
        <v>1 to 2 hours</v>
      </c>
      <c r="L200" s="4">
        <f>ROUND(Calls[[#This Row],[Satisfaction Rating]],0)</f>
        <v>5</v>
      </c>
    </row>
    <row r="201" spans="2:12" x14ac:dyDescent="0.3">
      <c r="B201" s="5" t="s">
        <v>223</v>
      </c>
      <c r="C201" s="6" t="s">
        <v>15</v>
      </c>
      <c r="D201" s="4">
        <v>71</v>
      </c>
      <c r="E201" s="13" t="s">
        <v>13</v>
      </c>
      <c r="F201" s="14">
        <v>44995</v>
      </c>
      <c r="G201" s="4">
        <v>105</v>
      </c>
      <c r="H201" s="4">
        <v>4</v>
      </c>
      <c r="I201" s="4">
        <f>IF(MONTH(Calls[[#This Row],[Date of Call]])&lt;=6, YEAR(Calls[[#This Row],[Date of Call]]), YEAR(Calls[[#This Row],[Date of Call]])+1)</f>
        <v>2023</v>
      </c>
      <c r="J201" s="5" t="str">
        <f>TEXT(Calls[[#This Row],[Date of Call]],"DDDD")</f>
        <v>Friday</v>
      </c>
      <c r="K201" s="5" t="str">
        <f t="array" ref="K201">_xlfn.IFS(Calls[[#This Row],[Duration]]&lt;=10,"Under 10 mins", Calls[[#This Row],[Duration]]&lt;=30, "10 to 30 mins", Calls[[#This Row],[Duration]]&lt;=60, "30 to 60 mins", Calls[[#This Row],[Duration]]&lt;=120, "1 to 2 hours", TRUE, "More than 2 hours")</f>
        <v>1 to 2 hours</v>
      </c>
      <c r="L201" s="4">
        <f>ROUND(Calls[[#This Row],[Satisfaction Rating]],0)</f>
        <v>4</v>
      </c>
    </row>
    <row r="202" spans="2:12" x14ac:dyDescent="0.3">
      <c r="B202" s="5" t="s">
        <v>224</v>
      </c>
      <c r="C202" s="6" t="s">
        <v>12</v>
      </c>
      <c r="D202" s="4">
        <v>100</v>
      </c>
      <c r="E202" s="13" t="s">
        <v>13</v>
      </c>
      <c r="F202" s="14">
        <v>44996</v>
      </c>
      <c r="G202" s="4">
        <v>44</v>
      </c>
      <c r="H202" s="4">
        <v>3.6</v>
      </c>
      <c r="I202" s="4">
        <f>IF(MONTH(Calls[[#This Row],[Date of Call]])&lt;=6, YEAR(Calls[[#This Row],[Date of Call]]), YEAR(Calls[[#This Row],[Date of Call]])+1)</f>
        <v>2023</v>
      </c>
      <c r="J202" s="5" t="str">
        <f>TEXT(Calls[[#This Row],[Date of Call]],"DDDD")</f>
        <v>Saturday</v>
      </c>
      <c r="K202" s="5" t="str">
        <f t="array" ref="K202">_xlfn.IFS(Calls[[#This Row],[Duration]]&lt;=10,"Under 10 mins", Calls[[#This Row],[Duration]]&lt;=30, "10 to 30 mins", Calls[[#This Row],[Duration]]&lt;=60, "30 to 60 mins", Calls[[#This Row],[Duration]]&lt;=120, "1 to 2 hours", TRUE, "More than 2 hours")</f>
        <v>1 to 2 hours</v>
      </c>
      <c r="L202" s="4">
        <f>ROUND(Calls[[#This Row],[Satisfaction Rating]],0)</f>
        <v>4</v>
      </c>
    </row>
    <row r="203" spans="2:12" x14ac:dyDescent="0.3">
      <c r="B203" s="5" t="s">
        <v>225</v>
      </c>
      <c r="C203" s="6" t="s">
        <v>20</v>
      </c>
      <c r="D203" s="4">
        <v>93</v>
      </c>
      <c r="E203" s="13" t="s">
        <v>11</v>
      </c>
      <c r="F203" s="14">
        <v>44996</v>
      </c>
      <c r="G203" s="4">
        <v>132</v>
      </c>
      <c r="H203" s="4">
        <v>3.7</v>
      </c>
      <c r="I203" s="4">
        <f>IF(MONTH(Calls[[#This Row],[Date of Call]])&lt;=6, YEAR(Calls[[#This Row],[Date of Call]]), YEAR(Calls[[#This Row],[Date of Call]])+1)</f>
        <v>2023</v>
      </c>
      <c r="J203" s="5" t="str">
        <f>TEXT(Calls[[#This Row],[Date of Call]],"DDDD")</f>
        <v>Saturday</v>
      </c>
      <c r="K203" s="5" t="str">
        <f t="array" ref="K203">_xlfn.IFS(Calls[[#This Row],[Duration]]&lt;=10,"Under 10 mins", Calls[[#This Row],[Duration]]&lt;=30, "10 to 30 mins", Calls[[#This Row],[Duration]]&lt;=60, "30 to 60 mins", Calls[[#This Row],[Duration]]&lt;=120, "1 to 2 hours", TRUE, "More than 2 hours")</f>
        <v>1 to 2 hours</v>
      </c>
      <c r="L203" s="4">
        <f>ROUND(Calls[[#This Row],[Satisfaction Rating]],0)</f>
        <v>4</v>
      </c>
    </row>
    <row r="204" spans="2:12" x14ac:dyDescent="0.3">
      <c r="B204" s="5" t="s">
        <v>226</v>
      </c>
      <c r="C204" s="6" t="s">
        <v>23</v>
      </c>
      <c r="D204" s="4">
        <v>84</v>
      </c>
      <c r="E204" s="13" t="s">
        <v>10</v>
      </c>
      <c r="F204" s="14">
        <v>44996</v>
      </c>
      <c r="G204" s="4">
        <v>54</v>
      </c>
      <c r="H204" s="4">
        <v>4.2</v>
      </c>
      <c r="I204" s="4">
        <f>IF(MONTH(Calls[[#This Row],[Date of Call]])&lt;=6, YEAR(Calls[[#This Row],[Date of Call]]), YEAR(Calls[[#This Row],[Date of Call]])+1)</f>
        <v>2023</v>
      </c>
      <c r="J204" s="5" t="str">
        <f>TEXT(Calls[[#This Row],[Date of Call]],"DDDD")</f>
        <v>Saturday</v>
      </c>
      <c r="K204" s="5" t="str">
        <f t="array" ref="K204">_xlfn.IFS(Calls[[#This Row],[Duration]]&lt;=10,"Under 10 mins", Calls[[#This Row],[Duration]]&lt;=30, "10 to 30 mins", Calls[[#This Row],[Duration]]&lt;=60, "30 to 60 mins", Calls[[#This Row],[Duration]]&lt;=120, "1 to 2 hours", TRUE, "More than 2 hours")</f>
        <v>1 to 2 hours</v>
      </c>
      <c r="L204" s="4">
        <f>ROUND(Calls[[#This Row],[Satisfaction Rating]],0)</f>
        <v>4</v>
      </c>
    </row>
    <row r="205" spans="2:12" x14ac:dyDescent="0.3">
      <c r="B205" s="5" t="s">
        <v>227</v>
      </c>
      <c r="C205" s="6" t="s">
        <v>17</v>
      </c>
      <c r="D205" s="4">
        <v>56</v>
      </c>
      <c r="E205" s="13" t="s">
        <v>6</v>
      </c>
      <c r="F205" s="14">
        <v>44996</v>
      </c>
      <c r="G205" s="4">
        <v>129</v>
      </c>
      <c r="H205" s="4">
        <v>2.1</v>
      </c>
      <c r="I205" s="4">
        <f>IF(MONTH(Calls[[#This Row],[Date of Call]])&lt;=6, YEAR(Calls[[#This Row],[Date of Call]]), YEAR(Calls[[#This Row],[Date of Call]])+1)</f>
        <v>2023</v>
      </c>
      <c r="J205" s="5" t="str">
        <f>TEXT(Calls[[#This Row],[Date of Call]],"DDDD")</f>
        <v>Saturday</v>
      </c>
      <c r="K205" s="5" t="str">
        <f t="array" ref="K205">_xlfn.IFS(Calls[[#This Row],[Duration]]&lt;=10,"Under 10 mins", Calls[[#This Row],[Duration]]&lt;=30, "10 to 30 mins", Calls[[#This Row],[Duration]]&lt;=60, "30 to 60 mins", Calls[[#This Row],[Duration]]&lt;=120, "1 to 2 hours", TRUE, "More than 2 hours")</f>
        <v>30 to 60 mins</v>
      </c>
      <c r="L205" s="4">
        <f>ROUND(Calls[[#This Row],[Satisfaction Rating]],0)</f>
        <v>2</v>
      </c>
    </row>
    <row r="206" spans="2:12" x14ac:dyDescent="0.3">
      <c r="B206" s="5" t="s">
        <v>228</v>
      </c>
      <c r="C206" s="6" t="s">
        <v>17</v>
      </c>
      <c r="D206" s="4">
        <v>63</v>
      </c>
      <c r="E206" s="13" t="s">
        <v>13</v>
      </c>
      <c r="F206" s="14">
        <v>44996</v>
      </c>
      <c r="G206" s="4">
        <v>42</v>
      </c>
      <c r="H206" s="4">
        <v>4</v>
      </c>
      <c r="I206" s="4">
        <f>IF(MONTH(Calls[[#This Row],[Date of Call]])&lt;=6, YEAR(Calls[[#This Row],[Date of Call]]), YEAR(Calls[[#This Row],[Date of Call]])+1)</f>
        <v>2023</v>
      </c>
      <c r="J206" s="5" t="str">
        <f>TEXT(Calls[[#This Row],[Date of Call]],"DDDD")</f>
        <v>Saturday</v>
      </c>
      <c r="K206" s="5" t="str">
        <f t="array" ref="K206">_xlfn.IFS(Calls[[#This Row],[Duration]]&lt;=10,"Under 10 mins", Calls[[#This Row],[Duration]]&lt;=30, "10 to 30 mins", Calls[[#This Row],[Duration]]&lt;=60, "30 to 60 mins", Calls[[#This Row],[Duration]]&lt;=120, "1 to 2 hours", TRUE, "More than 2 hours")</f>
        <v>1 to 2 hours</v>
      </c>
      <c r="L206" s="4">
        <f>ROUND(Calls[[#This Row],[Satisfaction Rating]],0)</f>
        <v>4</v>
      </c>
    </row>
    <row r="207" spans="2:12" x14ac:dyDescent="0.3">
      <c r="B207" s="5" t="s">
        <v>229</v>
      </c>
      <c r="C207" s="6" t="s">
        <v>22</v>
      </c>
      <c r="D207" s="4">
        <v>83</v>
      </c>
      <c r="E207" s="13" t="s">
        <v>13</v>
      </c>
      <c r="F207" s="14">
        <v>44996</v>
      </c>
      <c r="G207" s="4">
        <v>42</v>
      </c>
      <c r="H207" s="4">
        <v>4.2</v>
      </c>
      <c r="I207" s="4">
        <f>IF(MONTH(Calls[[#This Row],[Date of Call]])&lt;=6, YEAR(Calls[[#This Row],[Date of Call]]), YEAR(Calls[[#This Row],[Date of Call]])+1)</f>
        <v>2023</v>
      </c>
      <c r="J207" s="5" t="str">
        <f>TEXT(Calls[[#This Row],[Date of Call]],"DDDD")</f>
        <v>Saturday</v>
      </c>
      <c r="K207" s="5" t="str">
        <f t="array" ref="K207">_xlfn.IFS(Calls[[#This Row],[Duration]]&lt;=10,"Under 10 mins", Calls[[#This Row],[Duration]]&lt;=30, "10 to 30 mins", Calls[[#This Row],[Duration]]&lt;=60, "30 to 60 mins", Calls[[#This Row],[Duration]]&lt;=120, "1 to 2 hours", TRUE, "More than 2 hours")</f>
        <v>1 to 2 hours</v>
      </c>
      <c r="L207" s="4">
        <f>ROUND(Calls[[#This Row],[Satisfaction Rating]],0)</f>
        <v>4</v>
      </c>
    </row>
    <row r="208" spans="2:12" x14ac:dyDescent="0.3">
      <c r="B208" s="5" t="s">
        <v>230</v>
      </c>
      <c r="C208" s="6" t="s">
        <v>14</v>
      </c>
      <c r="D208" s="4">
        <v>134</v>
      </c>
      <c r="E208" s="13" t="s">
        <v>10</v>
      </c>
      <c r="F208" s="14">
        <v>44996</v>
      </c>
      <c r="G208" s="4">
        <v>180</v>
      </c>
      <c r="H208" s="4">
        <v>3.1</v>
      </c>
      <c r="I208" s="4">
        <f>IF(MONTH(Calls[[#This Row],[Date of Call]])&lt;=6, YEAR(Calls[[#This Row],[Date of Call]]), YEAR(Calls[[#This Row],[Date of Call]])+1)</f>
        <v>2023</v>
      </c>
      <c r="J208" s="5" t="str">
        <f>TEXT(Calls[[#This Row],[Date of Call]],"DDDD")</f>
        <v>Saturday</v>
      </c>
      <c r="K208" s="5" t="str">
        <f t="array" ref="K208">_xlfn.IFS(Calls[[#This Row],[Duration]]&lt;=10,"Under 10 mins", Calls[[#This Row],[Duration]]&lt;=30, "10 to 30 mins", Calls[[#This Row],[Duration]]&lt;=60, "30 to 60 mins", Calls[[#This Row],[Duration]]&lt;=120, "1 to 2 hours", TRUE, "More than 2 hours")</f>
        <v>More than 2 hours</v>
      </c>
      <c r="L208" s="4">
        <f>ROUND(Calls[[#This Row],[Satisfaction Rating]],0)</f>
        <v>3</v>
      </c>
    </row>
    <row r="209" spans="2:12" x14ac:dyDescent="0.3">
      <c r="B209" s="5" t="s">
        <v>231</v>
      </c>
      <c r="C209" s="6" t="s">
        <v>8</v>
      </c>
      <c r="D209" s="4">
        <v>73</v>
      </c>
      <c r="E209" s="13" t="s">
        <v>13</v>
      </c>
      <c r="F209" s="14">
        <v>44997</v>
      </c>
      <c r="G209" s="4">
        <v>34</v>
      </c>
      <c r="H209" s="4">
        <v>4.8</v>
      </c>
      <c r="I209" s="4">
        <f>IF(MONTH(Calls[[#This Row],[Date of Call]])&lt;=6, YEAR(Calls[[#This Row],[Date of Call]]), YEAR(Calls[[#This Row],[Date of Call]])+1)</f>
        <v>2023</v>
      </c>
      <c r="J209" s="5" t="str">
        <f>TEXT(Calls[[#This Row],[Date of Call]],"DDDD")</f>
        <v>Sunday</v>
      </c>
      <c r="K209" s="5" t="str">
        <f t="array" ref="K209">_xlfn.IFS(Calls[[#This Row],[Duration]]&lt;=10,"Under 10 mins", Calls[[#This Row],[Duration]]&lt;=30, "10 to 30 mins", Calls[[#This Row],[Duration]]&lt;=60, "30 to 60 mins", Calls[[#This Row],[Duration]]&lt;=120, "1 to 2 hours", TRUE, "More than 2 hours")</f>
        <v>1 to 2 hours</v>
      </c>
      <c r="L209" s="4">
        <f>ROUND(Calls[[#This Row],[Satisfaction Rating]],0)</f>
        <v>5</v>
      </c>
    </row>
    <row r="210" spans="2:12" x14ac:dyDescent="0.3">
      <c r="B210" s="5" t="s">
        <v>232</v>
      </c>
      <c r="C210" s="6" t="s">
        <v>5</v>
      </c>
      <c r="D210" s="4">
        <v>6</v>
      </c>
      <c r="E210" s="13" t="s">
        <v>6</v>
      </c>
      <c r="F210" s="14">
        <v>44997</v>
      </c>
      <c r="G210" s="4">
        <v>29</v>
      </c>
      <c r="H210" s="4">
        <v>4.7</v>
      </c>
      <c r="I210" s="4">
        <f>IF(MONTH(Calls[[#This Row],[Date of Call]])&lt;=6, YEAR(Calls[[#This Row],[Date of Call]]), YEAR(Calls[[#This Row],[Date of Call]])+1)</f>
        <v>2023</v>
      </c>
      <c r="J210" s="5" t="str">
        <f>TEXT(Calls[[#This Row],[Date of Call]],"DDDD")</f>
        <v>Sunday</v>
      </c>
      <c r="K210" s="5" t="str">
        <f t="array" ref="K210">_xlfn.IFS(Calls[[#This Row],[Duration]]&lt;=10,"Under 10 mins", Calls[[#This Row],[Duration]]&lt;=30, "10 to 30 mins", Calls[[#This Row],[Duration]]&lt;=60, "30 to 60 mins", Calls[[#This Row],[Duration]]&lt;=120, "1 to 2 hours", TRUE, "More than 2 hours")</f>
        <v>Under 10 mins</v>
      </c>
      <c r="L210" s="4">
        <f>ROUND(Calls[[#This Row],[Satisfaction Rating]],0)</f>
        <v>5</v>
      </c>
    </row>
    <row r="211" spans="2:12" x14ac:dyDescent="0.3">
      <c r="B211" s="5" t="s">
        <v>233</v>
      </c>
      <c r="C211" s="6" t="s">
        <v>16</v>
      </c>
      <c r="D211" s="4">
        <v>46</v>
      </c>
      <c r="E211" s="13" t="s">
        <v>9</v>
      </c>
      <c r="F211" s="14">
        <v>44997</v>
      </c>
      <c r="G211" s="4">
        <v>165</v>
      </c>
      <c r="H211" s="4">
        <v>3.3</v>
      </c>
      <c r="I211" s="4">
        <f>IF(MONTH(Calls[[#This Row],[Date of Call]])&lt;=6, YEAR(Calls[[#This Row],[Date of Call]]), YEAR(Calls[[#This Row],[Date of Call]])+1)</f>
        <v>2023</v>
      </c>
      <c r="J211" s="5" t="str">
        <f>TEXT(Calls[[#This Row],[Date of Call]],"DDDD")</f>
        <v>Sunday</v>
      </c>
      <c r="K211" s="5" t="str">
        <f t="array" ref="K211">_xlfn.IFS(Calls[[#This Row],[Duration]]&lt;=10,"Under 10 mins", Calls[[#This Row],[Duration]]&lt;=30, "10 to 30 mins", Calls[[#This Row],[Duration]]&lt;=60, "30 to 60 mins", Calls[[#This Row],[Duration]]&lt;=120, "1 to 2 hours", TRUE, "More than 2 hours")</f>
        <v>30 to 60 mins</v>
      </c>
      <c r="L211" s="4">
        <f>ROUND(Calls[[#This Row],[Satisfaction Rating]],0)</f>
        <v>3</v>
      </c>
    </row>
    <row r="212" spans="2:12" x14ac:dyDescent="0.3">
      <c r="B212" s="5" t="s">
        <v>234</v>
      </c>
      <c r="C212" s="6" t="s">
        <v>5</v>
      </c>
      <c r="D212" s="4">
        <v>121</v>
      </c>
      <c r="E212" s="13" t="s">
        <v>13</v>
      </c>
      <c r="F212" s="14">
        <v>44998</v>
      </c>
      <c r="G212" s="4">
        <v>32</v>
      </c>
      <c r="H212" s="4">
        <v>3.7</v>
      </c>
      <c r="I212" s="4">
        <f>IF(MONTH(Calls[[#This Row],[Date of Call]])&lt;=6, YEAR(Calls[[#This Row],[Date of Call]]), YEAR(Calls[[#This Row],[Date of Call]])+1)</f>
        <v>2023</v>
      </c>
      <c r="J212" s="5" t="str">
        <f>TEXT(Calls[[#This Row],[Date of Call]],"DDDD")</f>
        <v>Monday</v>
      </c>
      <c r="K212" s="5" t="str">
        <f t="array" ref="K212">_xlfn.IFS(Calls[[#This Row],[Duration]]&lt;=10,"Under 10 mins", Calls[[#This Row],[Duration]]&lt;=30, "10 to 30 mins", Calls[[#This Row],[Duration]]&lt;=60, "30 to 60 mins", Calls[[#This Row],[Duration]]&lt;=120, "1 to 2 hours", TRUE, "More than 2 hours")</f>
        <v>More than 2 hours</v>
      </c>
      <c r="L212" s="4">
        <f>ROUND(Calls[[#This Row],[Satisfaction Rating]],0)</f>
        <v>4</v>
      </c>
    </row>
    <row r="213" spans="2:12" x14ac:dyDescent="0.3">
      <c r="B213" s="5" t="s">
        <v>235</v>
      </c>
      <c r="C213" s="6" t="s">
        <v>17</v>
      </c>
      <c r="D213" s="4">
        <v>61</v>
      </c>
      <c r="E213" s="13" t="s">
        <v>11</v>
      </c>
      <c r="F213" s="14">
        <v>44998</v>
      </c>
      <c r="G213" s="4">
        <v>160</v>
      </c>
      <c r="H213" s="4">
        <v>4.9000000000000004</v>
      </c>
      <c r="I213" s="4">
        <f>IF(MONTH(Calls[[#This Row],[Date of Call]])&lt;=6, YEAR(Calls[[#This Row],[Date of Call]]), YEAR(Calls[[#This Row],[Date of Call]])+1)</f>
        <v>2023</v>
      </c>
      <c r="J213" s="5" t="str">
        <f>TEXT(Calls[[#This Row],[Date of Call]],"DDDD")</f>
        <v>Monday</v>
      </c>
      <c r="K213" s="5" t="str">
        <f t="array" ref="K213">_xlfn.IFS(Calls[[#This Row],[Duration]]&lt;=10,"Under 10 mins", Calls[[#This Row],[Duration]]&lt;=30, "10 to 30 mins", Calls[[#This Row],[Duration]]&lt;=60, "30 to 60 mins", Calls[[#This Row],[Duration]]&lt;=120, "1 to 2 hours", TRUE, "More than 2 hours")</f>
        <v>1 to 2 hours</v>
      </c>
      <c r="L213" s="4">
        <f>ROUND(Calls[[#This Row],[Satisfaction Rating]],0)</f>
        <v>5</v>
      </c>
    </row>
    <row r="214" spans="2:12" x14ac:dyDescent="0.3">
      <c r="B214" s="5" t="s">
        <v>236</v>
      </c>
      <c r="C214" s="6" t="s">
        <v>14</v>
      </c>
      <c r="D214" s="4">
        <v>144</v>
      </c>
      <c r="E214" s="13" t="s">
        <v>10</v>
      </c>
      <c r="F214" s="14">
        <v>44998</v>
      </c>
      <c r="G214" s="4">
        <v>140</v>
      </c>
      <c r="H214" s="4">
        <v>3.5</v>
      </c>
      <c r="I214" s="4">
        <f>IF(MONTH(Calls[[#This Row],[Date of Call]])&lt;=6, YEAR(Calls[[#This Row],[Date of Call]]), YEAR(Calls[[#This Row],[Date of Call]])+1)</f>
        <v>2023</v>
      </c>
      <c r="J214" s="5" t="str">
        <f>TEXT(Calls[[#This Row],[Date of Call]],"DDDD")</f>
        <v>Monday</v>
      </c>
      <c r="K214" s="5" t="str">
        <f t="array" ref="K214">_xlfn.IFS(Calls[[#This Row],[Duration]]&lt;=10,"Under 10 mins", Calls[[#This Row],[Duration]]&lt;=30, "10 to 30 mins", Calls[[#This Row],[Duration]]&lt;=60, "30 to 60 mins", Calls[[#This Row],[Duration]]&lt;=120, "1 to 2 hours", TRUE, "More than 2 hours")</f>
        <v>More than 2 hours</v>
      </c>
      <c r="L214" s="4">
        <f>ROUND(Calls[[#This Row],[Satisfaction Rating]],0)</f>
        <v>4</v>
      </c>
    </row>
    <row r="215" spans="2:12" x14ac:dyDescent="0.3">
      <c r="B215" s="5" t="s">
        <v>237</v>
      </c>
      <c r="C215" s="6" t="s">
        <v>16</v>
      </c>
      <c r="D215" s="4">
        <v>145</v>
      </c>
      <c r="E215" s="13" t="s">
        <v>10</v>
      </c>
      <c r="F215" s="14">
        <v>44998</v>
      </c>
      <c r="G215" s="4">
        <v>136</v>
      </c>
      <c r="H215" s="4">
        <v>4.4000000000000004</v>
      </c>
      <c r="I215" s="4">
        <f>IF(MONTH(Calls[[#This Row],[Date of Call]])&lt;=6, YEAR(Calls[[#This Row],[Date of Call]]), YEAR(Calls[[#This Row],[Date of Call]])+1)</f>
        <v>2023</v>
      </c>
      <c r="J215" s="5" t="str">
        <f>TEXT(Calls[[#This Row],[Date of Call]],"DDDD")</f>
        <v>Monday</v>
      </c>
      <c r="K215" s="5" t="str">
        <f t="array" ref="K215">_xlfn.IFS(Calls[[#This Row],[Duration]]&lt;=10,"Under 10 mins", Calls[[#This Row],[Duration]]&lt;=30, "10 to 30 mins", Calls[[#This Row],[Duration]]&lt;=60, "30 to 60 mins", Calls[[#This Row],[Duration]]&lt;=120, "1 to 2 hours", TRUE, "More than 2 hours")</f>
        <v>More than 2 hours</v>
      </c>
      <c r="L215" s="4">
        <f>ROUND(Calls[[#This Row],[Satisfaction Rating]],0)</f>
        <v>4</v>
      </c>
    </row>
    <row r="216" spans="2:12" x14ac:dyDescent="0.3">
      <c r="B216" s="5" t="s">
        <v>238</v>
      </c>
      <c r="C216" s="6" t="s">
        <v>23</v>
      </c>
      <c r="D216" s="4">
        <v>85</v>
      </c>
      <c r="E216" s="13" t="s">
        <v>6</v>
      </c>
      <c r="F216" s="14">
        <v>44998</v>
      </c>
      <c r="G216" s="4">
        <v>66</v>
      </c>
      <c r="H216" s="4">
        <v>2.8</v>
      </c>
      <c r="I216" s="4">
        <f>IF(MONTH(Calls[[#This Row],[Date of Call]])&lt;=6, YEAR(Calls[[#This Row],[Date of Call]]), YEAR(Calls[[#This Row],[Date of Call]])+1)</f>
        <v>2023</v>
      </c>
      <c r="J216" s="5" t="str">
        <f>TEXT(Calls[[#This Row],[Date of Call]],"DDDD")</f>
        <v>Monday</v>
      </c>
      <c r="K216" s="5" t="str">
        <f t="array" ref="K216">_xlfn.IFS(Calls[[#This Row],[Duration]]&lt;=10,"Under 10 mins", Calls[[#This Row],[Duration]]&lt;=30, "10 to 30 mins", Calls[[#This Row],[Duration]]&lt;=60, "30 to 60 mins", Calls[[#This Row],[Duration]]&lt;=120, "1 to 2 hours", TRUE, "More than 2 hours")</f>
        <v>1 to 2 hours</v>
      </c>
      <c r="L216" s="4">
        <f>ROUND(Calls[[#This Row],[Satisfaction Rating]],0)</f>
        <v>3</v>
      </c>
    </row>
    <row r="217" spans="2:12" x14ac:dyDescent="0.3">
      <c r="B217" s="5" t="s">
        <v>239</v>
      </c>
      <c r="C217" s="6" t="s">
        <v>16</v>
      </c>
      <c r="D217" s="4">
        <v>13</v>
      </c>
      <c r="E217" s="13" t="s">
        <v>11</v>
      </c>
      <c r="F217" s="14">
        <v>44999</v>
      </c>
      <c r="G217" s="4">
        <v>63</v>
      </c>
      <c r="H217" s="4">
        <v>4.0999999999999996</v>
      </c>
      <c r="I217" s="4">
        <f>IF(MONTH(Calls[[#This Row],[Date of Call]])&lt;=6, YEAR(Calls[[#This Row],[Date of Call]]), YEAR(Calls[[#This Row],[Date of Call]])+1)</f>
        <v>2023</v>
      </c>
      <c r="J217" s="5" t="str">
        <f>TEXT(Calls[[#This Row],[Date of Call]],"DDDD")</f>
        <v>Tuesday</v>
      </c>
      <c r="K217" s="5" t="str">
        <f t="array" ref="K217">_xlfn.IFS(Calls[[#This Row],[Duration]]&lt;=10,"Under 10 mins", Calls[[#This Row],[Duration]]&lt;=30, "10 to 30 mins", Calls[[#This Row],[Duration]]&lt;=60, "30 to 60 mins", Calls[[#This Row],[Duration]]&lt;=120, "1 to 2 hours", TRUE, "More than 2 hours")</f>
        <v>10 to 30 mins</v>
      </c>
      <c r="L217" s="4">
        <f>ROUND(Calls[[#This Row],[Satisfaction Rating]],0)</f>
        <v>4</v>
      </c>
    </row>
    <row r="218" spans="2:12" x14ac:dyDescent="0.3">
      <c r="B218" s="5" t="s">
        <v>240</v>
      </c>
      <c r="C218" s="6" t="s">
        <v>20</v>
      </c>
      <c r="D218" s="4">
        <v>142</v>
      </c>
      <c r="E218" s="13" t="s">
        <v>13</v>
      </c>
      <c r="F218" s="14">
        <v>44999</v>
      </c>
      <c r="G218" s="4">
        <v>44</v>
      </c>
      <c r="H218" s="4">
        <v>3.5</v>
      </c>
      <c r="I218" s="4">
        <f>IF(MONTH(Calls[[#This Row],[Date of Call]])&lt;=6, YEAR(Calls[[#This Row],[Date of Call]]), YEAR(Calls[[#This Row],[Date of Call]])+1)</f>
        <v>2023</v>
      </c>
      <c r="J218" s="5" t="str">
        <f>TEXT(Calls[[#This Row],[Date of Call]],"DDDD")</f>
        <v>Tuesday</v>
      </c>
      <c r="K218" s="5" t="str">
        <f t="array" ref="K218">_xlfn.IFS(Calls[[#This Row],[Duration]]&lt;=10,"Under 10 mins", Calls[[#This Row],[Duration]]&lt;=30, "10 to 30 mins", Calls[[#This Row],[Duration]]&lt;=60, "30 to 60 mins", Calls[[#This Row],[Duration]]&lt;=120, "1 to 2 hours", TRUE, "More than 2 hours")</f>
        <v>More than 2 hours</v>
      </c>
      <c r="L218" s="4">
        <f>ROUND(Calls[[#This Row],[Satisfaction Rating]],0)</f>
        <v>4</v>
      </c>
    </row>
    <row r="219" spans="2:12" x14ac:dyDescent="0.3">
      <c r="B219" s="5" t="s">
        <v>241</v>
      </c>
      <c r="C219" s="6" t="s">
        <v>14</v>
      </c>
      <c r="D219" s="4">
        <v>28</v>
      </c>
      <c r="E219" s="13" t="s">
        <v>9</v>
      </c>
      <c r="F219" s="14">
        <v>44999</v>
      </c>
      <c r="G219" s="4">
        <v>78</v>
      </c>
      <c r="H219" s="4">
        <v>3.8</v>
      </c>
      <c r="I219" s="4">
        <f>IF(MONTH(Calls[[#This Row],[Date of Call]])&lt;=6, YEAR(Calls[[#This Row],[Date of Call]]), YEAR(Calls[[#This Row],[Date of Call]])+1)</f>
        <v>2023</v>
      </c>
      <c r="J219" s="5" t="str">
        <f>TEXT(Calls[[#This Row],[Date of Call]],"DDDD")</f>
        <v>Tuesday</v>
      </c>
      <c r="K219" s="5" t="str">
        <f t="array" ref="K219">_xlfn.IFS(Calls[[#This Row],[Duration]]&lt;=10,"Under 10 mins", Calls[[#This Row],[Duration]]&lt;=30, "10 to 30 mins", Calls[[#This Row],[Duration]]&lt;=60, "30 to 60 mins", Calls[[#This Row],[Duration]]&lt;=120, "1 to 2 hours", TRUE, "More than 2 hours")</f>
        <v>10 to 30 mins</v>
      </c>
      <c r="L219" s="4">
        <f>ROUND(Calls[[#This Row],[Satisfaction Rating]],0)</f>
        <v>4</v>
      </c>
    </row>
    <row r="220" spans="2:12" x14ac:dyDescent="0.3">
      <c r="B220" s="5" t="s">
        <v>242</v>
      </c>
      <c r="C220" s="6" t="s">
        <v>14</v>
      </c>
      <c r="D220" s="4">
        <v>119</v>
      </c>
      <c r="E220" s="13" t="s">
        <v>13</v>
      </c>
      <c r="F220" s="14">
        <v>44999</v>
      </c>
      <c r="G220" s="4">
        <v>20</v>
      </c>
      <c r="H220" s="4">
        <v>3.9</v>
      </c>
      <c r="I220" s="4">
        <f>IF(MONTH(Calls[[#This Row],[Date of Call]])&lt;=6, YEAR(Calls[[#This Row],[Date of Call]]), YEAR(Calls[[#This Row],[Date of Call]])+1)</f>
        <v>2023</v>
      </c>
      <c r="J220" s="5" t="str">
        <f>TEXT(Calls[[#This Row],[Date of Call]],"DDDD")</f>
        <v>Tuesday</v>
      </c>
      <c r="K220" s="5" t="str">
        <f t="array" ref="K220">_xlfn.IFS(Calls[[#This Row],[Duration]]&lt;=10,"Under 10 mins", Calls[[#This Row],[Duration]]&lt;=30, "10 to 30 mins", Calls[[#This Row],[Duration]]&lt;=60, "30 to 60 mins", Calls[[#This Row],[Duration]]&lt;=120, "1 to 2 hours", TRUE, "More than 2 hours")</f>
        <v>1 to 2 hours</v>
      </c>
      <c r="L220" s="4">
        <f>ROUND(Calls[[#This Row],[Satisfaction Rating]],0)</f>
        <v>4</v>
      </c>
    </row>
    <row r="221" spans="2:12" x14ac:dyDescent="0.3">
      <c r="B221" s="5" t="s">
        <v>243</v>
      </c>
      <c r="C221" s="6" t="s">
        <v>5</v>
      </c>
      <c r="D221" s="4">
        <v>65</v>
      </c>
      <c r="E221" s="13" t="s">
        <v>6</v>
      </c>
      <c r="F221" s="14">
        <v>44999</v>
      </c>
      <c r="G221" s="4">
        <v>84</v>
      </c>
      <c r="H221" s="4">
        <v>2.5</v>
      </c>
      <c r="I221" s="4">
        <f>IF(MONTH(Calls[[#This Row],[Date of Call]])&lt;=6, YEAR(Calls[[#This Row],[Date of Call]]), YEAR(Calls[[#This Row],[Date of Call]])+1)</f>
        <v>2023</v>
      </c>
      <c r="J221" s="5" t="str">
        <f>TEXT(Calls[[#This Row],[Date of Call]],"DDDD")</f>
        <v>Tuesday</v>
      </c>
      <c r="K221" s="5" t="str">
        <f t="array" ref="K221">_xlfn.IFS(Calls[[#This Row],[Duration]]&lt;=10,"Under 10 mins", Calls[[#This Row],[Duration]]&lt;=30, "10 to 30 mins", Calls[[#This Row],[Duration]]&lt;=60, "30 to 60 mins", Calls[[#This Row],[Duration]]&lt;=120, "1 to 2 hours", TRUE, "More than 2 hours")</f>
        <v>1 to 2 hours</v>
      </c>
      <c r="L221" s="4">
        <f>ROUND(Calls[[#This Row],[Satisfaction Rating]],0)</f>
        <v>3</v>
      </c>
    </row>
    <row r="222" spans="2:12" x14ac:dyDescent="0.3">
      <c r="B222" s="5" t="s">
        <v>244</v>
      </c>
      <c r="C222" s="6" t="s">
        <v>24</v>
      </c>
      <c r="D222" s="4">
        <v>68</v>
      </c>
      <c r="E222" s="13" t="s">
        <v>6</v>
      </c>
      <c r="F222" s="14">
        <v>44999</v>
      </c>
      <c r="G222" s="4">
        <v>32</v>
      </c>
      <c r="H222" s="4">
        <v>4.9000000000000004</v>
      </c>
      <c r="I222" s="4">
        <f>IF(MONTH(Calls[[#This Row],[Date of Call]])&lt;=6, YEAR(Calls[[#This Row],[Date of Call]]), YEAR(Calls[[#This Row],[Date of Call]])+1)</f>
        <v>2023</v>
      </c>
      <c r="J222" s="5" t="str">
        <f>TEXT(Calls[[#This Row],[Date of Call]],"DDDD")</f>
        <v>Tuesday</v>
      </c>
      <c r="K222" s="5" t="str">
        <f t="array" ref="K222">_xlfn.IFS(Calls[[#This Row],[Duration]]&lt;=10,"Under 10 mins", Calls[[#This Row],[Duration]]&lt;=30, "10 to 30 mins", Calls[[#This Row],[Duration]]&lt;=60, "30 to 60 mins", Calls[[#This Row],[Duration]]&lt;=120, "1 to 2 hours", TRUE, "More than 2 hours")</f>
        <v>1 to 2 hours</v>
      </c>
      <c r="L222" s="4">
        <f>ROUND(Calls[[#This Row],[Satisfaction Rating]],0)</f>
        <v>5</v>
      </c>
    </row>
    <row r="223" spans="2:12" x14ac:dyDescent="0.3">
      <c r="B223" s="5" t="s">
        <v>245</v>
      </c>
      <c r="C223" s="6" t="s">
        <v>22</v>
      </c>
      <c r="D223" s="4">
        <v>72</v>
      </c>
      <c r="E223" s="13" t="s">
        <v>9</v>
      </c>
      <c r="F223" s="14">
        <v>44999</v>
      </c>
      <c r="G223" s="4">
        <v>132</v>
      </c>
      <c r="H223" s="4">
        <v>3.4</v>
      </c>
      <c r="I223" s="4">
        <f>IF(MONTH(Calls[[#This Row],[Date of Call]])&lt;=6, YEAR(Calls[[#This Row],[Date of Call]]), YEAR(Calls[[#This Row],[Date of Call]])+1)</f>
        <v>2023</v>
      </c>
      <c r="J223" s="5" t="str">
        <f>TEXT(Calls[[#This Row],[Date of Call]],"DDDD")</f>
        <v>Tuesday</v>
      </c>
      <c r="K223" s="5" t="str">
        <f t="array" ref="K223">_xlfn.IFS(Calls[[#This Row],[Duration]]&lt;=10,"Under 10 mins", Calls[[#This Row],[Duration]]&lt;=30, "10 to 30 mins", Calls[[#This Row],[Duration]]&lt;=60, "30 to 60 mins", Calls[[#This Row],[Duration]]&lt;=120, "1 to 2 hours", TRUE, "More than 2 hours")</f>
        <v>1 to 2 hours</v>
      </c>
      <c r="L223" s="4">
        <f>ROUND(Calls[[#This Row],[Satisfaction Rating]],0)</f>
        <v>3</v>
      </c>
    </row>
    <row r="224" spans="2:12" x14ac:dyDescent="0.3">
      <c r="B224" s="5" t="s">
        <v>246</v>
      </c>
      <c r="C224" s="6" t="s">
        <v>22</v>
      </c>
      <c r="D224" s="4">
        <v>63</v>
      </c>
      <c r="E224" s="13" t="s">
        <v>10</v>
      </c>
      <c r="F224" s="14">
        <v>44999</v>
      </c>
      <c r="G224" s="4">
        <v>105</v>
      </c>
      <c r="H224" s="4">
        <v>3.3</v>
      </c>
      <c r="I224" s="4">
        <f>IF(MONTH(Calls[[#This Row],[Date of Call]])&lt;=6, YEAR(Calls[[#This Row],[Date of Call]]), YEAR(Calls[[#This Row],[Date of Call]])+1)</f>
        <v>2023</v>
      </c>
      <c r="J224" s="5" t="str">
        <f>TEXT(Calls[[#This Row],[Date of Call]],"DDDD")</f>
        <v>Tuesday</v>
      </c>
      <c r="K224" s="5" t="str">
        <f t="array" ref="K224">_xlfn.IFS(Calls[[#This Row],[Duration]]&lt;=10,"Under 10 mins", Calls[[#This Row],[Duration]]&lt;=30, "10 to 30 mins", Calls[[#This Row],[Duration]]&lt;=60, "30 to 60 mins", Calls[[#This Row],[Duration]]&lt;=120, "1 to 2 hours", TRUE, "More than 2 hours")</f>
        <v>1 to 2 hours</v>
      </c>
      <c r="L224" s="4">
        <f>ROUND(Calls[[#This Row],[Satisfaction Rating]],0)</f>
        <v>3</v>
      </c>
    </row>
    <row r="225" spans="2:12" x14ac:dyDescent="0.3">
      <c r="B225" s="5" t="s">
        <v>247</v>
      </c>
      <c r="C225" s="6" t="s">
        <v>12</v>
      </c>
      <c r="D225" s="4">
        <v>139</v>
      </c>
      <c r="E225" s="13" t="s">
        <v>13</v>
      </c>
      <c r="F225" s="14">
        <v>45000</v>
      </c>
      <c r="G225" s="4">
        <v>48</v>
      </c>
      <c r="H225" s="4">
        <v>4.7</v>
      </c>
      <c r="I225" s="4">
        <f>IF(MONTH(Calls[[#This Row],[Date of Call]])&lt;=6, YEAR(Calls[[#This Row],[Date of Call]]), YEAR(Calls[[#This Row],[Date of Call]])+1)</f>
        <v>2023</v>
      </c>
      <c r="J225" s="5" t="str">
        <f>TEXT(Calls[[#This Row],[Date of Call]],"DDDD")</f>
        <v>Wednesday</v>
      </c>
      <c r="K225" s="5" t="str">
        <f t="array" ref="K225">_xlfn.IFS(Calls[[#This Row],[Duration]]&lt;=10,"Under 10 mins", Calls[[#This Row],[Duration]]&lt;=30, "10 to 30 mins", Calls[[#This Row],[Duration]]&lt;=60, "30 to 60 mins", Calls[[#This Row],[Duration]]&lt;=120, "1 to 2 hours", TRUE, "More than 2 hours")</f>
        <v>More than 2 hours</v>
      </c>
      <c r="L225" s="4">
        <f>ROUND(Calls[[#This Row],[Satisfaction Rating]],0)</f>
        <v>5</v>
      </c>
    </row>
    <row r="226" spans="2:12" x14ac:dyDescent="0.3">
      <c r="B226" s="5" t="s">
        <v>248</v>
      </c>
      <c r="C226" s="6" t="s">
        <v>14</v>
      </c>
      <c r="D226" s="4">
        <v>59</v>
      </c>
      <c r="E226" s="13" t="s">
        <v>13</v>
      </c>
      <c r="F226" s="14">
        <v>45000</v>
      </c>
      <c r="G226" s="4">
        <v>64</v>
      </c>
      <c r="H226" s="4">
        <v>4</v>
      </c>
      <c r="I226" s="4">
        <f>IF(MONTH(Calls[[#This Row],[Date of Call]])&lt;=6, YEAR(Calls[[#This Row],[Date of Call]]), YEAR(Calls[[#This Row],[Date of Call]])+1)</f>
        <v>2023</v>
      </c>
      <c r="J226" s="5" t="str">
        <f>TEXT(Calls[[#This Row],[Date of Call]],"DDDD")</f>
        <v>Wednesday</v>
      </c>
      <c r="K226" s="5" t="str">
        <f t="array" ref="K226">_xlfn.IFS(Calls[[#This Row],[Duration]]&lt;=10,"Under 10 mins", Calls[[#This Row],[Duration]]&lt;=30, "10 to 30 mins", Calls[[#This Row],[Duration]]&lt;=60, "30 to 60 mins", Calls[[#This Row],[Duration]]&lt;=120, "1 to 2 hours", TRUE, "More than 2 hours")</f>
        <v>30 to 60 mins</v>
      </c>
      <c r="L226" s="4">
        <f>ROUND(Calls[[#This Row],[Satisfaction Rating]],0)</f>
        <v>4</v>
      </c>
    </row>
    <row r="227" spans="2:12" x14ac:dyDescent="0.3">
      <c r="B227" s="5" t="s">
        <v>249</v>
      </c>
      <c r="C227" s="6" t="s">
        <v>7</v>
      </c>
      <c r="D227" s="4">
        <v>138</v>
      </c>
      <c r="E227" s="13" t="s">
        <v>10</v>
      </c>
      <c r="F227" s="14">
        <v>45000</v>
      </c>
      <c r="G227" s="4">
        <v>44</v>
      </c>
      <c r="H227" s="4">
        <v>3.8</v>
      </c>
      <c r="I227" s="4">
        <f>IF(MONTH(Calls[[#This Row],[Date of Call]])&lt;=6, YEAR(Calls[[#This Row],[Date of Call]]), YEAR(Calls[[#This Row],[Date of Call]])+1)</f>
        <v>2023</v>
      </c>
      <c r="J227" s="5" t="str">
        <f>TEXT(Calls[[#This Row],[Date of Call]],"DDDD")</f>
        <v>Wednesday</v>
      </c>
      <c r="K227" s="5" t="str">
        <f t="array" ref="K227">_xlfn.IFS(Calls[[#This Row],[Duration]]&lt;=10,"Under 10 mins", Calls[[#This Row],[Duration]]&lt;=30, "10 to 30 mins", Calls[[#This Row],[Duration]]&lt;=60, "30 to 60 mins", Calls[[#This Row],[Duration]]&lt;=120, "1 to 2 hours", TRUE, "More than 2 hours")</f>
        <v>More than 2 hours</v>
      </c>
      <c r="L227" s="4">
        <f>ROUND(Calls[[#This Row],[Satisfaction Rating]],0)</f>
        <v>4</v>
      </c>
    </row>
    <row r="228" spans="2:12" x14ac:dyDescent="0.3">
      <c r="B228" s="5" t="s">
        <v>250</v>
      </c>
      <c r="C228" s="6" t="s">
        <v>12</v>
      </c>
      <c r="D228" s="4">
        <v>47</v>
      </c>
      <c r="E228" s="13" t="s">
        <v>9</v>
      </c>
      <c r="F228" s="14">
        <v>45000</v>
      </c>
      <c r="G228" s="4">
        <v>120</v>
      </c>
      <c r="H228" s="4">
        <v>3.1</v>
      </c>
      <c r="I228" s="4">
        <f>IF(MONTH(Calls[[#This Row],[Date of Call]])&lt;=6, YEAR(Calls[[#This Row],[Date of Call]]), YEAR(Calls[[#This Row],[Date of Call]])+1)</f>
        <v>2023</v>
      </c>
      <c r="J228" s="5" t="str">
        <f>TEXT(Calls[[#This Row],[Date of Call]],"DDDD")</f>
        <v>Wednesday</v>
      </c>
      <c r="K228" s="5" t="str">
        <f t="array" ref="K228">_xlfn.IFS(Calls[[#This Row],[Duration]]&lt;=10,"Under 10 mins", Calls[[#This Row],[Duration]]&lt;=30, "10 to 30 mins", Calls[[#This Row],[Duration]]&lt;=60, "30 to 60 mins", Calls[[#This Row],[Duration]]&lt;=120, "1 to 2 hours", TRUE, "More than 2 hours")</f>
        <v>30 to 60 mins</v>
      </c>
      <c r="L228" s="4">
        <f>ROUND(Calls[[#This Row],[Satisfaction Rating]],0)</f>
        <v>3</v>
      </c>
    </row>
    <row r="229" spans="2:12" x14ac:dyDescent="0.3">
      <c r="B229" s="5" t="s">
        <v>251</v>
      </c>
      <c r="C229" s="6" t="s">
        <v>7</v>
      </c>
      <c r="D229" s="4">
        <v>74</v>
      </c>
      <c r="E229" s="13" t="s">
        <v>9</v>
      </c>
      <c r="F229" s="14">
        <v>45000</v>
      </c>
      <c r="G229" s="4">
        <v>144</v>
      </c>
      <c r="H229" s="4">
        <v>4.8</v>
      </c>
      <c r="I229" s="4">
        <f>IF(MONTH(Calls[[#This Row],[Date of Call]])&lt;=6, YEAR(Calls[[#This Row],[Date of Call]]), YEAR(Calls[[#This Row],[Date of Call]])+1)</f>
        <v>2023</v>
      </c>
      <c r="J229" s="5" t="str">
        <f>TEXT(Calls[[#This Row],[Date of Call]],"DDDD")</f>
        <v>Wednesday</v>
      </c>
      <c r="K229" s="5" t="str">
        <f t="array" ref="K229">_xlfn.IFS(Calls[[#This Row],[Duration]]&lt;=10,"Under 10 mins", Calls[[#This Row],[Duration]]&lt;=30, "10 to 30 mins", Calls[[#This Row],[Duration]]&lt;=60, "30 to 60 mins", Calls[[#This Row],[Duration]]&lt;=120, "1 to 2 hours", TRUE, "More than 2 hours")</f>
        <v>1 to 2 hours</v>
      </c>
      <c r="L229" s="4">
        <f>ROUND(Calls[[#This Row],[Satisfaction Rating]],0)</f>
        <v>5</v>
      </c>
    </row>
    <row r="230" spans="2:12" x14ac:dyDescent="0.3">
      <c r="B230" s="5" t="s">
        <v>252</v>
      </c>
      <c r="C230" s="6" t="s">
        <v>22</v>
      </c>
      <c r="D230" s="4">
        <v>65</v>
      </c>
      <c r="E230" s="13" t="s">
        <v>9</v>
      </c>
      <c r="F230" s="14">
        <v>45000</v>
      </c>
      <c r="G230" s="4">
        <v>87</v>
      </c>
      <c r="H230" s="4">
        <v>2.7</v>
      </c>
      <c r="I230" s="4">
        <f>IF(MONTH(Calls[[#This Row],[Date of Call]])&lt;=6, YEAR(Calls[[#This Row],[Date of Call]]), YEAR(Calls[[#This Row],[Date of Call]])+1)</f>
        <v>2023</v>
      </c>
      <c r="J230" s="5" t="str">
        <f>TEXT(Calls[[#This Row],[Date of Call]],"DDDD")</f>
        <v>Wednesday</v>
      </c>
      <c r="K230" s="5" t="str">
        <f t="array" ref="K230">_xlfn.IFS(Calls[[#This Row],[Duration]]&lt;=10,"Under 10 mins", Calls[[#This Row],[Duration]]&lt;=30, "10 to 30 mins", Calls[[#This Row],[Duration]]&lt;=60, "30 to 60 mins", Calls[[#This Row],[Duration]]&lt;=120, "1 to 2 hours", TRUE, "More than 2 hours")</f>
        <v>1 to 2 hours</v>
      </c>
      <c r="L230" s="4">
        <f>ROUND(Calls[[#This Row],[Satisfaction Rating]],0)</f>
        <v>3</v>
      </c>
    </row>
    <row r="231" spans="2:12" x14ac:dyDescent="0.3">
      <c r="B231" s="5" t="s">
        <v>253</v>
      </c>
      <c r="C231" s="6" t="s">
        <v>8</v>
      </c>
      <c r="D231" s="4">
        <v>123</v>
      </c>
      <c r="E231" s="13" t="s">
        <v>6</v>
      </c>
      <c r="F231" s="14">
        <v>45000</v>
      </c>
      <c r="G231" s="4">
        <v>36</v>
      </c>
      <c r="H231" s="4">
        <v>3.6</v>
      </c>
      <c r="I231" s="4">
        <f>IF(MONTH(Calls[[#This Row],[Date of Call]])&lt;=6, YEAR(Calls[[#This Row],[Date of Call]]), YEAR(Calls[[#This Row],[Date of Call]])+1)</f>
        <v>2023</v>
      </c>
      <c r="J231" s="5" t="str">
        <f>TEXT(Calls[[#This Row],[Date of Call]],"DDDD")</f>
        <v>Wednesday</v>
      </c>
      <c r="K231" s="5" t="str">
        <f t="array" ref="K231">_xlfn.IFS(Calls[[#This Row],[Duration]]&lt;=10,"Under 10 mins", Calls[[#This Row],[Duration]]&lt;=30, "10 to 30 mins", Calls[[#This Row],[Duration]]&lt;=60, "30 to 60 mins", Calls[[#This Row],[Duration]]&lt;=120, "1 to 2 hours", TRUE, "More than 2 hours")</f>
        <v>More than 2 hours</v>
      </c>
      <c r="L231" s="4">
        <f>ROUND(Calls[[#This Row],[Satisfaction Rating]],0)</f>
        <v>4</v>
      </c>
    </row>
    <row r="232" spans="2:12" x14ac:dyDescent="0.3">
      <c r="B232" s="5" t="s">
        <v>254</v>
      </c>
      <c r="C232" s="6" t="s">
        <v>22</v>
      </c>
      <c r="D232" s="4">
        <v>90</v>
      </c>
      <c r="E232" s="13" t="s">
        <v>13</v>
      </c>
      <c r="F232" s="14">
        <v>45001</v>
      </c>
      <c r="G232" s="4">
        <v>72</v>
      </c>
      <c r="H232" s="4">
        <v>4.7</v>
      </c>
      <c r="I232" s="4">
        <f>IF(MONTH(Calls[[#This Row],[Date of Call]])&lt;=6, YEAR(Calls[[#This Row],[Date of Call]]), YEAR(Calls[[#This Row],[Date of Call]])+1)</f>
        <v>2023</v>
      </c>
      <c r="J232" s="5" t="str">
        <f>TEXT(Calls[[#This Row],[Date of Call]],"DDDD")</f>
        <v>Thursday</v>
      </c>
      <c r="K232" s="5" t="str">
        <f t="array" ref="K232">_xlfn.IFS(Calls[[#This Row],[Duration]]&lt;=10,"Under 10 mins", Calls[[#This Row],[Duration]]&lt;=30, "10 to 30 mins", Calls[[#This Row],[Duration]]&lt;=60, "30 to 60 mins", Calls[[#This Row],[Duration]]&lt;=120, "1 to 2 hours", TRUE, "More than 2 hours")</f>
        <v>1 to 2 hours</v>
      </c>
      <c r="L232" s="4">
        <f>ROUND(Calls[[#This Row],[Satisfaction Rating]],0)</f>
        <v>5</v>
      </c>
    </row>
    <row r="233" spans="2:12" x14ac:dyDescent="0.3">
      <c r="B233" s="5" t="s">
        <v>255</v>
      </c>
      <c r="C233" s="6" t="s">
        <v>17</v>
      </c>
      <c r="D233" s="4">
        <v>127</v>
      </c>
      <c r="E233" s="13" t="s">
        <v>10</v>
      </c>
      <c r="F233" s="14">
        <v>45001</v>
      </c>
      <c r="G233" s="4">
        <v>150</v>
      </c>
      <c r="H233" s="4">
        <v>4.4000000000000004</v>
      </c>
      <c r="I233" s="4">
        <f>IF(MONTH(Calls[[#This Row],[Date of Call]])&lt;=6, YEAR(Calls[[#This Row],[Date of Call]]), YEAR(Calls[[#This Row],[Date of Call]])+1)</f>
        <v>2023</v>
      </c>
      <c r="J233" s="5" t="str">
        <f>TEXT(Calls[[#This Row],[Date of Call]],"DDDD")</f>
        <v>Thursday</v>
      </c>
      <c r="K233" s="5" t="str">
        <f t="array" ref="K233">_xlfn.IFS(Calls[[#This Row],[Duration]]&lt;=10,"Under 10 mins", Calls[[#This Row],[Duration]]&lt;=30, "10 to 30 mins", Calls[[#This Row],[Duration]]&lt;=60, "30 to 60 mins", Calls[[#This Row],[Duration]]&lt;=120, "1 to 2 hours", TRUE, "More than 2 hours")</f>
        <v>More than 2 hours</v>
      </c>
      <c r="L233" s="4">
        <f>ROUND(Calls[[#This Row],[Satisfaction Rating]],0)</f>
        <v>4</v>
      </c>
    </row>
    <row r="234" spans="2:12" x14ac:dyDescent="0.3">
      <c r="B234" s="5" t="s">
        <v>256</v>
      </c>
      <c r="C234" s="6" t="s">
        <v>21</v>
      </c>
      <c r="D234" s="4">
        <v>60</v>
      </c>
      <c r="E234" s="13" t="s">
        <v>9</v>
      </c>
      <c r="F234" s="14">
        <v>45001</v>
      </c>
      <c r="G234" s="4">
        <v>68</v>
      </c>
      <c r="H234" s="4">
        <v>4.3</v>
      </c>
      <c r="I234" s="4">
        <f>IF(MONTH(Calls[[#This Row],[Date of Call]])&lt;=6, YEAR(Calls[[#This Row],[Date of Call]]), YEAR(Calls[[#This Row],[Date of Call]])+1)</f>
        <v>2023</v>
      </c>
      <c r="J234" s="5" t="str">
        <f>TEXT(Calls[[#This Row],[Date of Call]],"DDDD")</f>
        <v>Thursday</v>
      </c>
      <c r="K234" s="5" t="str">
        <f t="array" ref="K234">_xlfn.IFS(Calls[[#This Row],[Duration]]&lt;=10,"Under 10 mins", Calls[[#This Row],[Duration]]&lt;=30, "10 to 30 mins", Calls[[#This Row],[Duration]]&lt;=60, "30 to 60 mins", Calls[[#This Row],[Duration]]&lt;=120, "1 to 2 hours", TRUE, "More than 2 hours")</f>
        <v>30 to 60 mins</v>
      </c>
      <c r="L234" s="4">
        <f>ROUND(Calls[[#This Row],[Satisfaction Rating]],0)</f>
        <v>4</v>
      </c>
    </row>
    <row r="235" spans="2:12" x14ac:dyDescent="0.3">
      <c r="B235" s="5" t="s">
        <v>257</v>
      </c>
      <c r="C235" s="6" t="s">
        <v>12</v>
      </c>
      <c r="D235" s="4">
        <v>94</v>
      </c>
      <c r="E235" s="13" t="s">
        <v>10</v>
      </c>
      <c r="F235" s="14">
        <v>45001</v>
      </c>
      <c r="G235" s="4">
        <v>99</v>
      </c>
      <c r="H235" s="4">
        <v>4.9000000000000004</v>
      </c>
      <c r="I235" s="4">
        <f>IF(MONTH(Calls[[#This Row],[Date of Call]])&lt;=6, YEAR(Calls[[#This Row],[Date of Call]]), YEAR(Calls[[#This Row],[Date of Call]])+1)</f>
        <v>2023</v>
      </c>
      <c r="J235" s="5" t="str">
        <f>TEXT(Calls[[#This Row],[Date of Call]],"DDDD")</f>
        <v>Thursday</v>
      </c>
      <c r="K235" s="5" t="str">
        <f t="array" ref="K235">_xlfn.IFS(Calls[[#This Row],[Duration]]&lt;=10,"Under 10 mins", Calls[[#This Row],[Duration]]&lt;=30, "10 to 30 mins", Calls[[#This Row],[Duration]]&lt;=60, "30 to 60 mins", Calls[[#This Row],[Duration]]&lt;=120, "1 to 2 hours", TRUE, "More than 2 hours")</f>
        <v>1 to 2 hours</v>
      </c>
      <c r="L235" s="4">
        <f>ROUND(Calls[[#This Row],[Satisfaction Rating]],0)</f>
        <v>5</v>
      </c>
    </row>
    <row r="236" spans="2:12" x14ac:dyDescent="0.3">
      <c r="B236" s="5" t="s">
        <v>258</v>
      </c>
      <c r="C236" s="6" t="s">
        <v>8</v>
      </c>
      <c r="D236" s="4">
        <v>54</v>
      </c>
      <c r="E236" s="13" t="s">
        <v>9</v>
      </c>
      <c r="F236" s="14">
        <v>45001</v>
      </c>
      <c r="G236" s="4">
        <v>26</v>
      </c>
      <c r="H236" s="4">
        <v>4.8</v>
      </c>
      <c r="I236" s="4">
        <f>IF(MONTH(Calls[[#This Row],[Date of Call]])&lt;=6, YEAR(Calls[[#This Row],[Date of Call]]), YEAR(Calls[[#This Row],[Date of Call]])+1)</f>
        <v>2023</v>
      </c>
      <c r="J236" s="5" t="str">
        <f>TEXT(Calls[[#This Row],[Date of Call]],"DDDD")</f>
        <v>Thursday</v>
      </c>
      <c r="K236" s="5" t="str">
        <f t="array" ref="K236">_xlfn.IFS(Calls[[#This Row],[Duration]]&lt;=10,"Under 10 mins", Calls[[#This Row],[Duration]]&lt;=30, "10 to 30 mins", Calls[[#This Row],[Duration]]&lt;=60, "30 to 60 mins", Calls[[#This Row],[Duration]]&lt;=120, "1 to 2 hours", TRUE, "More than 2 hours")</f>
        <v>30 to 60 mins</v>
      </c>
      <c r="L236" s="4">
        <f>ROUND(Calls[[#This Row],[Satisfaction Rating]],0)</f>
        <v>5</v>
      </c>
    </row>
    <row r="237" spans="2:12" x14ac:dyDescent="0.3">
      <c r="B237" s="5" t="s">
        <v>259</v>
      </c>
      <c r="C237" s="6" t="s">
        <v>22</v>
      </c>
      <c r="D237" s="4">
        <v>104</v>
      </c>
      <c r="E237" s="13" t="s">
        <v>9</v>
      </c>
      <c r="F237" s="14">
        <v>45001</v>
      </c>
      <c r="G237" s="4">
        <v>88</v>
      </c>
      <c r="H237" s="4">
        <v>3.2</v>
      </c>
      <c r="I237" s="4">
        <f>IF(MONTH(Calls[[#This Row],[Date of Call]])&lt;=6, YEAR(Calls[[#This Row],[Date of Call]]), YEAR(Calls[[#This Row],[Date of Call]])+1)</f>
        <v>2023</v>
      </c>
      <c r="J237" s="5" t="str">
        <f>TEXT(Calls[[#This Row],[Date of Call]],"DDDD")</f>
        <v>Thursday</v>
      </c>
      <c r="K237" s="5" t="str">
        <f t="array" ref="K237">_xlfn.IFS(Calls[[#This Row],[Duration]]&lt;=10,"Under 10 mins", Calls[[#This Row],[Duration]]&lt;=30, "10 to 30 mins", Calls[[#This Row],[Duration]]&lt;=60, "30 to 60 mins", Calls[[#This Row],[Duration]]&lt;=120, "1 to 2 hours", TRUE, "More than 2 hours")</f>
        <v>1 to 2 hours</v>
      </c>
      <c r="L237" s="4">
        <f>ROUND(Calls[[#This Row],[Satisfaction Rating]],0)</f>
        <v>3</v>
      </c>
    </row>
    <row r="238" spans="2:12" x14ac:dyDescent="0.3">
      <c r="B238" s="5" t="s">
        <v>260</v>
      </c>
      <c r="C238" s="6" t="s">
        <v>15</v>
      </c>
      <c r="D238" s="4">
        <v>100</v>
      </c>
      <c r="E238" s="13" t="s">
        <v>9</v>
      </c>
      <c r="F238" s="14">
        <v>45001</v>
      </c>
      <c r="G238" s="4">
        <v>124</v>
      </c>
      <c r="H238" s="4">
        <v>3.4</v>
      </c>
      <c r="I238" s="4">
        <f>IF(MONTH(Calls[[#This Row],[Date of Call]])&lt;=6, YEAR(Calls[[#This Row],[Date of Call]]), YEAR(Calls[[#This Row],[Date of Call]])+1)</f>
        <v>2023</v>
      </c>
      <c r="J238" s="5" t="str">
        <f>TEXT(Calls[[#This Row],[Date of Call]],"DDDD")</f>
        <v>Thursday</v>
      </c>
      <c r="K238" s="5" t="str">
        <f t="array" ref="K238">_xlfn.IFS(Calls[[#This Row],[Duration]]&lt;=10,"Under 10 mins", Calls[[#This Row],[Duration]]&lt;=30, "10 to 30 mins", Calls[[#This Row],[Duration]]&lt;=60, "30 to 60 mins", Calls[[#This Row],[Duration]]&lt;=120, "1 to 2 hours", TRUE, "More than 2 hours")</f>
        <v>1 to 2 hours</v>
      </c>
      <c r="L238" s="4">
        <f>ROUND(Calls[[#This Row],[Satisfaction Rating]],0)</f>
        <v>3</v>
      </c>
    </row>
    <row r="239" spans="2:12" x14ac:dyDescent="0.3">
      <c r="B239" s="5" t="s">
        <v>261</v>
      </c>
      <c r="C239" s="6" t="s">
        <v>7</v>
      </c>
      <c r="D239" s="4">
        <v>84</v>
      </c>
      <c r="E239" s="13" t="s">
        <v>9</v>
      </c>
      <c r="F239" s="14">
        <v>45001</v>
      </c>
      <c r="G239" s="4">
        <v>72</v>
      </c>
      <c r="H239" s="4">
        <v>3.5</v>
      </c>
      <c r="I239" s="4">
        <f>IF(MONTH(Calls[[#This Row],[Date of Call]])&lt;=6, YEAR(Calls[[#This Row],[Date of Call]]), YEAR(Calls[[#This Row],[Date of Call]])+1)</f>
        <v>2023</v>
      </c>
      <c r="J239" s="5" t="str">
        <f>TEXT(Calls[[#This Row],[Date of Call]],"DDDD")</f>
        <v>Thursday</v>
      </c>
      <c r="K239" s="5" t="str">
        <f t="array" ref="K239">_xlfn.IFS(Calls[[#This Row],[Duration]]&lt;=10,"Under 10 mins", Calls[[#This Row],[Duration]]&lt;=30, "10 to 30 mins", Calls[[#This Row],[Duration]]&lt;=60, "30 to 60 mins", Calls[[#This Row],[Duration]]&lt;=120, "1 to 2 hours", TRUE, "More than 2 hours")</f>
        <v>1 to 2 hours</v>
      </c>
      <c r="L239" s="4">
        <f>ROUND(Calls[[#This Row],[Satisfaction Rating]],0)</f>
        <v>4</v>
      </c>
    </row>
    <row r="240" spans="2:12" x14ac:dyDescent="0.3">
      <c r="B240" s="5" t="s">
        <v>262</v>
      </c>
      <c r="C240" s="6" t="s">
        <v>20</v>
      </c>
      <c r="D240" s="4">
        <v>92</v>
      </c>
      <c r="E240" s="13" t="s">
        <v>11</v>
      </c>
      <c r="F240" s="14">
        <v>45002</v>
      </c>
      <c r="G240" s="4">
        <v>125</v>
      </c>
      <c r="H240" s="4">
        <v>4.9000000000000004</v>
      </c>
      <c r="I240" s="4">
        <f>IF(MONTH(Calls[[#This Row],[Date of Call]])&lt;=6, YEAR(Calls[[#This Row],[Date of Call]]), YEAR(Calls[[#This Row],[Date of Call]])+1)</f>
        <v>2023</v>
      </c>
      <c r="J240" s="5" t="str">
        <f>TEXT(Calls[[#This Row],[Date of Call]],"DDDD")</f>
        <v>Friday</v>
      </c>
      <c r="K240" s="5" t="str">
        <f t="array" ref="K240">_xlfn.IFS(Calls[[#This Row],[Duration]]&lt;=10,"Under 10 mins", Calls[[#This Row],[Duration]]&lt;=30, "10 to 30 mins", Calls[[#This Row],[Duration]]&lt;=60, "30 to 60 mins", Calls[[#This Row],[Duration]]&lt;=120, "1 to 2 hours", TRUE, "More than 2 hours")</f>
        <v>1 to 2 hours</v>
      </c>
      <c r="L240" s="4">
        <f>ROUND(Calls[[#This Row],[Satisfaction Rating]],0)</f>
        <v>5</v>
      </c>
    </row>
    <row r="241" spans="2:12" x14ac:dyDescent="0.3">
      <c r="B241" s="5" t="s">
        <v>263</v>
      </c>
      <c r="C241" s="6" t="s">
        <v>18</v>
      </c>
      <c r="D241" s="4">
        <v>64</v>
      </c>
      <c r="E241" s="13" t="s">
        <v>10</v>
      </c>
      <c r="F241" s="14">
        <v>45002</v>
      </c>
      <c r="G241" s="4">
        <v>22</v>
      </c>
      <c r="H241" s="4">
        <v>4.0999999999999996</v>
      </c>
      <c r="I241" s="4">
        <f>IF(MONTH(Calls[[#This Row],[Date of Call]])&lt;=6, YEAR(Calls[[#This Row],[Date of Call]]), YEAR(Calls[[#This Row],[Date of Call]])+1)</f>
        <v>2023</v>
      </c>
      <c r="J241" s="5" t="str">
        <f>TEXT(Calls[[#This Row],[Date of Call]],"DDDD")</f>
        <v>Friday</v>
      </c>
      <c r="K241" s="5" t="str">
        <f t="array" ref="K241">_xlfn.IFS(Calls[[#This Row],[Duration]]&lt;=10,"Under 10 mins", Calls[[#This Row],[Duration]]&lt;=30, "10 to 30 mins", Calls[[#This Row],[Duration]]&lt;=60, "30 to 60 mins", Calls[[#This Row],[Duration]]&lt;=120, "1 to 2 hours", TRUE, "More than 2 hours")</f>
        <v>1 to 2 hours</v>
      </c>
      <c r="L241" s="4">
        <f>ROUND(Calls[[#This Row],[Satisfaction Rating]],0)</f>
        <v>4</v>
      </c>
    </row>
    <row r="242" spans="2:12" x14ac:dyDescent="0.3">
      <c r="B242" s="5" t="s">
        <v>264</v>
      </c>
      <c r="C242" s="6" t="s">
        <v>23</v>
      </c>
      <c r="D242" s="4">
        <v>89</v>
      </c>
      <c r="E242" s="13" t="s">
        <v>13</v>
      </c>
      <c r="F242" s="14">
        <v>45003</v>
      </c>
      <c r="G242" s="4">
        <v>70</v>
      </c>
      <c r="H242" s="4">
        <v>4.9000000000000004</v>
      </c>
      <c r="I242" s="4">
        <f>IF(MONTH(Calls[[#This Row],[Date of Call]])&lt;=6, YEAR(Calls[[#This Row],[Date of Call]]), YEAR(Calls[[#This Row],[Date of Call]])+1)</f>
        <v>2023</v>
      </c>
      <c r="J242" s="5" t="str">
        <f>TEXT(Calls[[#This Row],[Date of Call]],"DDDD")</f>
        <v>Saturday</v>
      </c>
      <c r="K242" s="5" t="str">
        <f t="array" ref="K242">_xlfn.IFS(Calls[[#This Row],[Duration]]&lt;=10,"Under 10 mins", Calls[[#This Row],[Duration]]&lt;=30, "10 to 30 mins", Calls[[#This Row],[Duration]]&lt;=60, "30 to 60 mins", Calls[[#This Row],[Duration]]&lt;=120, "1 to 2 hours", TRUE, "More than 2 hours")</f>
        <v>1 to 2 hours</v>
      </c>
      <c r="L242" s="4">
        <f>ROUND(Calls[[#This Row],[Satisfaction Rating]],0)</f>
        <v>5</v>
      </c>
    </row>
    <row r="243" spans="2:12" x14ac:dyDescent="0.3">
      <c r="B243" s="5" t="s">
        <v>265</v>
      </c>
      <c r="C243" s="6" t="s">
        <v>19</v>
      </c>
      <c r="D243" s="4">
        <v>40</v>
      </c>
      <c r="E243" s="13" t="s">
        <v>9</v>
      </c>
      <c r="F243" s="14">
        <v>45003</v>
      </c>
      <c r="G243" s="4">
        <v>24</v>
      </c>
      <c r="H243" s="4">
        <v>4.3</v>
      </c>
      <c r="I243" s="4">
        <f>IF(MONTH(Calls[[#This Row],[Date of Call]])&lt;=6, YEAR(Calls[[#This Row],[Date of Call]]), YEAR(Calls[[#This Row],[Date of Call]])+1)</f>
        <v>2023</v>
      </c>
      <c r="J243" s="5" t="str">
        <f>TEXT(Calls[[#This Row],[Date of Call]],"DDDD")</f>
        <v>Saturday</v>
      </c>
      <c r="K243" s="5" t="str">
        <f t="array" ref="K243">_xlfn.IFS(Calls[[#This Row],[Duration]]&lt;=10,"Under 10 mins", Calls[[#This Row],[Duration]]&lt;=30, "10 to 30 mins", Calls[[#This Row],[Duration]]&lt;=60, "30 to 60 mins", Calls[[#This Row],[Duration]]&lt;=120, "1 to 2 hours", TRUE, "More than 2 hours")</f>
        <v>30 to 60 mins</v>
      </c>
      <c r="L243" s="4">
        <f>ROUND(Calls[[#This Row],[Satisfaction Rating]],0)</f>
        <v>4</v>
      </c>
    </row>
    <row r="244" spans="2:12" x14ac:dyDescent="0.3">
      <c r="B244" s="5" t="s">
        <v>266</v>
      </c>
      <c r="C244" s="6" t="s">
        <v>14</v>
      </c>
      <c r="D244" s="4">
        <v>75</v>
      </c>
      <c r="E244" s="13" t="s">
        <v>6</v>
      </c>
      <c r="F244" s="14">
        <v>45003</v>
      </c>
      <c r="G244" s="4">
        <v>32</v>
      </c>
      <c r="H244" s="4">
        <v>4.0999999999999996</v>
      </c>
      <c r="I244" s="4">
        <f>IF(MONTH(Calls[[#This Row],[Date of Call]])&lt;=6, YEAR(Calls[[#This Row],[Date of Call]]), YEAR(Calls[[#This Row],[Date of Call]])+1)</f>
        <v>2023</v>
      </c>
      <c r="J244" s="5" t="str">
        <f>TEXT(Calls[[#This Row],[Date of Call]],"DDDD")</f>
        <v>Saturday</v>
      </c>
      <c r="K244" s="5" t="str">
        <f t="array" ref="K244">_xlfn.IFS(Calls[[#This Row],[Duration]]&lt;=10,"Under 10 mins", Calls[[#This Row],[Duration]]&lt;=30, "10 to 30 mins", Calls[[#This Row],[Duration]]&lt;=60, "30 to 60 mins", Calls[[#This Row],[Duration]]&lt;=120, "1 to 2 hours", TRUE, "More than 2 hours")</f>
        <v>1 to 2 hours</v>
      </c>
      <c r="L244" s="4">
        <f>ROUND(Calls[[#This Row],[Satisfaction Rating]],0)</f>
        <v>4</v>
      </c>
    </row>
    <row r="245" spans="2:12" x14ac:dyDescent="0.3">
      <c r="B245" s="5" t="s">
        <v>267</v>
      </c>
      <c r="C245" s="6" t="s">
        <v>17</v>
      </c>
      <c r="D245" s="4">
        <v>106</v>
      </c>
      <c r="E245" s="13" t="s">
        <v>11</v>
      </c>
      <c r="F245" s="14">
        <v>45003</v>
      </c>
      <c r="G245" s="4">
        <v>112</v>
      </c>
      <c r="H245" s="4">
        <v>4.4000000000000004</v>
      </c>
      <c r="I245" s="4">
        <f>IF(MONTH(Calls[[#This Row],[Date of Call]])&lt;=6, YEAR(Calls[[#This Row],[Date of Call]]), YEAR(Calls[[#This Row],[Date of Call]])+1)</f>
        <v>2023</v>
      </c>
      <c r="J245" s="5" t="str">
        <f>TEXT(Calls[[#This Row],[Date of Call]],"DDDD")</f>
        <v>Saturday</v>
      </c>
      <c r="K245" s="5" t="str">
        <f t="array" ref="K245">_xlfn.IFS(Calls[[#This Row],[Duration]]&lt;=10,"Under 10 mins", Calls[[#This Row],[Duration]]&lt;=30, "10 to 30 mins", Calls[[#This Row],[Duration]]&lt;=60, "30 to 60 mins", Calls[[#This Row],[Duration]]&lt;=120, "1 to 2 hours", TRUE, "More than 2 hours")</f>
        <v>1 to 2 hours</v>
      </c>
      <c r="L245" s="4">
        <f>ROUND(Calls[[#This Row],[Satisfaction Rating]],0)</f>
        <v>4</v>
      </c>
    </row>
    <row r="246" spans="2:12" x14ac:dyDescent="0.3">
      <c r="B246" s="5" t="s">
        <v>268</v>
      </c>
      <c r="C246" s="6" t="s">
        <v>18</v>
      </c>
      <c r="D246" s="4">
        <v>58</v>
      </c>
      <c r="E246" s="13" t="s">
        <v>9</v>
      </c>
      <c r="F246" s="14">
        <v>45004</v>
      </c>
      <c r="G246" s="4">
        <v>43</v>
      </c>
      <c r="H246" s="4">
        <v>4.5</v>
      </c>
      <c r="I246" s="4">
        <f>IF(MONTH(Calls[[#This Row],[Date of Call]])&lt;=6, YEAR(Calls[[#This Row],[Date of Call]]), YEAR(Calls[[#This Row],[Date of Call]])+1)</f>
        <v>2023</v>
      </c>
      <c r="J246" s="5" t="str">
        <f>TEXT(Calls[[#This Row],[Date of Call]],"DDDD")</f>
        <v>Sunday</v>
      </c>
      <c r="K246" s="5" t="str">
        <f t="array" ref="K246">_xlfn.IFS(Calls[[#This Row],[Duration]]&lt;=10,"Under 10 mins", Calls[[#This Row],[Duration]]&lt;=30, "10 to 30 mins", Calls[[#This Row],[Duration]]&lt;=60, "30 to 60 mins", Calls[[#This Row],[Duration]]&lt;=120, "1 to 2 hours", TRUE, "More than 2 hours")</f>
        <v>30 to 60 mins</v>
      </c>
      <c r="L246" s="4">
        <f>ROUND(Calls[[#This Row],[Satisfaction Rating]],0)</f>
        <v>5</v>
      </c>
    </row>
    <row r="247" spans="2:12" x14ac:dyDescent="0.3">
      <c r="B247" s="5" t="s">
        <v>269</v>
      </c>
      <c r="C247" s="6" t="s">
        <v>7</v>
      </c>
      <c r="D247" s="4">
        <v>84</v>
      </c>
      <c r="E247" s="13" t="s">
        <v>11</v>
      </c>
      <c r="F247" s="14">
        <v>45004</v>
      </c>
      <c r="G247" s="4">
        <v>22</v>
      </c>
      <c r="H247" s="4">
        <v>3.5</v>
      </c>
      <c r="I247" s="4">
        <f>IF(MONTH(Calls[[#This Row],[Date of Call]])&lt;=6, YEAR(Calls[[#This Row],[Date of Call]]), YEAR(Calls[[#This Row],[Date of Call]])+1)</f>
        <v>2023</v>
      </c>
      <c r="J247" s="5" t="str">
        <f>TEXT(Calls[[#This Row],[Date of Call]],"DDDD")</f>
        <v>Sunday</v>
      </c>
      <c r="K247" s="5" t="str">
        <f t="array" ref="K247">_xlfn.IFS(Calls[[#This Row],[Duration]]&lt;=10,"Under 10 mins", Calls[[#This Row],[Duration]]&lt;=30, "10 to 30 mins", Calls[[#This Row],[Duration]]&lt;=60, "30 to 60 mins", Calls[[#This Row],[Duration]]&lt;=120, "1 to 2 hours", TRUE, "More than 2 hours")</f>
        <v>1 to 2 hours</v>
      </c>
      <c r="L247" s="4">
        <f>ROUND(Calls[[#This Row],[Satisfaction Rating]],0)</f>
        <v>4</v>
      </c>
    </row>
    <row r="248" spans="2:12" x14ac:dyDescent="0.3">
      <c r="B248" s="5" t="s">
        <v>270</v>
      </c>
      <c r="C248" s="6" t="s">
        <v>22</v>
      </c>
      <c r="D248" s="4">
        <v>140</v>
      </c>
      <c r="E248" s="13" t="s">
        <v>11</v>
      </c>
      <c r="F248" s="14">
        <v>45004</v>
      </c>
      <c r="G248" s="4">
        <v>93</v>
      </c>
      <c r="H248" s="4">
        <v>4.4000000000000004</v>
      </c>
      <c r="I248" s="4">
        <f>IF(MONTH(Calls[[#This Row],[Date of Call]])&lt;=6, YEAR(Calls[[#This Row],[Date of Call]]), YEAR(Calls[[#This Row],[Date of Call]])+1)</f>
        <v>2023</v>
      </c>
      <c r="J248" s="5" t="str">
        <f>TEXT(Calls[[#This Row],[Date of Call]],"DDDD")</f>
        <v>Sunday</v>
      </c>
      <c r="K248" s="5" t="str">
        <f t="array" ref="K248">_xlfn.IFS(Calls[[#This Row],[Duration]]&lt;=10,"Under 10 mins", Calls[[#This Row],[Duration]]&lt;=30, "10 to 30 mins", Calls[[#This Row],[Duration]]&lt;=60, "30 to 60 mins", Calls[[#This Row],[Duration]]&lt;=120, "1 to 2 hours", TRUE, "More than 2 hours")</f>
        <v>More than 2 hours</v>
      </c>
      <c r="L248" s="4">
        <f>ROUND(Calls[[#This Row],[Satisfaction Rating]],0)</f>
        <v>4</v>
      </c>
    </row>
    <row r="249" spans="2:12" x14ac:dyDescent="0.3">
      <c r="B249" s="5" t="s">
        <v>271</v>
      </c>
      <c r="C249" s="6" t="s">
        <v>18</v>
      </c>
      <c r="D249" s="4">
        <v>67</v>
      </c>
      <c r="E249" s="13" t="s">
        <v>11</v>
      </c>
      <c r="F249" s="14">
        <v>45004</v>
      </c>
      <c r="G249" s="4">
        <v>45</v>
      </c>
      <c r="H249" s="4">
        <v>3.5</v>
      </c>
      <c r="I249" s="4">
        <f>IF(MONTH(Calls[[#This Row],[Date of Call]])&lt;=6, YEAR(Calls[[#This Row],[Date of Call]]), YEAR(Calls[[#This Row],[Date of Call]])+1)</f>
        <v>2023</v>
      </c>
      <c r="J249" s="5" t="str">
        <f>TEXT(Calls[[#This Row],[Date of Call]],"DDDD")</f>
        <v>Sunday</v>
      </c>
      <c r="K249" s="5" t="str">
        <f t="array" ref="K249">_xlfn.IFS(Calls[[#This Row],[Duration]]&lt;=10,"Under 10 mins", Calls[[#This Row],[Duration]]&lt;=30, "10 to 30 mins", Calls[[#This Row],[Duration]]&lt;=60, "30 to 60 mins", Calls[[#This Row],[Duration]]&lt;=120, "1 to 2 hours", TRUE, "More than 2 hours")</f>
        <v>1 to 2 hours</v>
      </c>
      <c r="L249" s="4">
        <f>ROUND(Calls[[#This Row],[Satisfaction Rating]],0)</f>
        <v>4</v>
      </c>
    </row>
    <row r="250" spans="2:12" x14ac:dyDescent="0.3">
      <c r="B250" s="5" t="s">
        <v>272</v>
      </c>
      <c r="C250" s="6" t="s">
        <v>12</v>
      </c>
      <c r="D250" s="4">
        <v>126</v>
      </c>
      <c r="E250" s="13" t="s">
        <v>11</v>
      </c>
      <c r="F250" s="14">
        <v>45005</v>
      </c>
      <c r="G250" s="4">
        <v>96</v>
      </c>
      <c r="H250" s="4">
        <v>3.8</v>
      </c>
      <c r="I250" s="4">
        <f>IF(MONTH(Calls[[#This Row],[Date of Call]])&lt;=6, YEAR(Calls[[#This Row],[Date of Call]]), YEAR(Calls[[#This Row],[Date of Call]])+1)</f>
        <v>2023</v>
      </c>
      <c r="J250" s="5" t="str">
        <f>TEXT(Calls[[#This Row],[Date of Call]],"DDDD")</f>
        <v>Monday</v>
      </c>
      <c r="K250" s="5" t="str">
        <f t="array" ref="K250">_xlfn.IFS(Calls[[#This Row],[Duration]]&lt;=10,"Under 10 mins", Calls[[#This Row],[Duration]]&lt;=30, "10 to 30 mins", Calls[[#This Row],[Duration]]&lt;=60, "30 to 60 mins", Calls[[#This Row],[Duration]]&lt;=120, "1 to 2 hours", TRUE, "More than 2 hours")</f>
        <v>More than 2 hours</v>
      </c>
      <c r="L250" s="4">
        <f>ROUND(Calls[[#This Row],[Satisfaction Rating]],0)</f>
        <v>4</v>
      </c>
    </row>
    <row r="251" spans="2:12" x14ac:dyDescent="0.3">
      <c r="B251" s="5" t="s">
        <v>273</v>
      </c>
      <c r="C251" s="6" t="s">
        <v>12</v>
      </c>
      <c r="D251" s="4">
        <v>89</v>
      </c>
      <c r="E251" s="13" t="s">
        <v>9</v>
      </c>
      <c r="F251" s="14">
        <v>45005</v>
      </c>
      <c r="G251" s="4">
        <v>96</v>
      </c>
      <c r="H251" s="4">
        <v>3.3</v>
      </c>
      <c r="I251" s="4">
        <f>IF(MONTH(Calls[[#This Row],[Date of Call]])&lt;=6, YEAR(Calls[[#This Row],[Date of Call]]), YEAR(Calls[[#This Row],[Date of Call]])+1)</f>
        <v>2023</v>
      </c>
      <c r="J251" s="5" t="str">
        <f>TEXT(Calls[[#This Row],[Date of Call]],"DDDD")</f>
        <v>Monday</v>
      </c>
      <c r="K251" s="5" t="str">
        <f t="array" ref="K251">_xlfn.IFS(Calls[[#This Row],[Duration]]&lt;=10,"Under 10 mins", Calls[[#This Row],[Duration]]&lt;=30, "10 to 30 mins", Calls[[#This Row],[Duration]]&lt;=60, "30 to 60 mins", Calls[[#This Row],[Duration]]&lt;=120, "1 to 2 hours", TRUE, "More than 2 hours")</f>
        <v>1 to 2 hours</v>
      </c>
      <c r="L251" s="4">
        <f>ROUND(Calls[[#This Row],[Satisfaction Rating]],0)</f>
        <v>3</v>
      </c>
    </row>
    <row r="252" spans="2:12" x14ac:dyDescent="0.3">
      <c r="B252" s="5" t="s">
        <v>274</v>
      </c>
      <c r="C252" s="6" t="s">
        <v>23</v>
      </c>
      <c r="D252" s="4">
        <v>56</v>
      </c>
      <c r="E252" s="13" t="s">
        <v>10</v>
      </c>
      <c r="F252" s="14">
        <v>45005</v>
      </c>
      <c r="G252" s="4">
        <v>31</v>
      </c>
      <c r="H252" s="4">
        <v>4.4000000000000004</v>
      </c>
      <c r="I252" s="4">
        <f>IF(MONTH(Calls[[#This Row],[Date of Call]])&lt;=6, YEAR(Calls[[#This Row],[Date of Call]]), YEAR(Calls[[#This Row],[Date of Call]])+1)</f>
        <v>2023</v>
      </c>
      <c r="J252" s="5" t="str">
        <f>TEXT(Calls[[#This Row],[Date of Call]],"DDDD")</f>
        <v>Monday</v>
      </c>
      <c r="K252" s="5" t="str">
        <f t="array" ref="K252">_xlfn.IFS(Calls[[#This Row],[Duration]]&lt;=10,"Under 10 mins", Calls[[#This Row],[Duration]]&lt;=30, "10 to 30 mins", Calls[[#This Row],[Duration]]&lt;=60, "30 to 60 mins", Calls[[#This Row],[Duration]]&lt;=120, "1 to 2 hours", TRUE, "More than 2 hours")</f>
        <v>30 to 60 mins</v>
      </c>
      <c r="L252" s="4">
        <f>ROUND(Calls[[#This Row],[Satisfaction Rating]],0)</f>
        <v>4</v>
      </c>
    </row>
    <row r="253" spans="2:12" x14ac:dyDescent="0.3">
      <c r="B253" s="5" t="s">
        <v>275</v>
      </c>
      <c r="C253" s="6" t="s">
        <v>8</v>
      </c>
      <c r="D253" s="4">
        <v>48</v>
      </c>
      <c r="E253" s="13" t="s">
        <v>9</v>
      </c>
      <c r="F253" s="14">
        <v>45005</v>
      </c>
      <c r="G253" s="4">
        <v>200</v>
      </c>
      <c r="H253" s="4">
        <v>3.9</v>
      </c>
      <c r="I253" s="4">
        <f>IF(MONTH(Calls[[#This Row],[Date of Call]])&lt;=6, YEAR(Calls[[#This Row],[Date of Call]]), YEAR(Calls[[#This Row],[Date of Call]])+1)</f>
        <v>2023</v>
      </c>
      <c r="J253" s="5" t="str">
        <f>TEXT(Calls[[#This Row],[Date of Call]],"DDDD")</f>
        <v>Monday</v>
      </c>
      <c r="K253" s="5" t="str">
        <f t="array" ref="K253">_xlfn.IFS(Calls[[#This Row],[Duration]]&lt;=10,"Under 10 mins", Calls[[#This Row],[Duration]]&lt;=30, "10 to 30 mins", Calls[[#This Row],[Duration]]&lt;=60, "30 to 60 mins", Calls[[#This Row],[Duration]]&lt;=120, "1 to 2 hours", TRUE, "More than 2 hours")</f>
        <v>30 to 60 mins</v>
      </c>
      <c r="L253" s="4">
        <f>ROUND(Calls[[#This Row],[Satisfaction Rating]],0)</f>
        <v>4</v>
      </c>
    </row>
    <row r="254" spans="2:12" x14ac:dyDescent="0.3">
      <c r="B254" s="5" t="s">
        <v>276</v>
      </c>
      <c r="C254" s="6" t="s">
        <v>12</v>
      </c>
      <c r="D254" s="4">
        <v>55</v>
      </c>
      <c r="E254" s="13" t="s">
        <v>10</v>
      </c>
      <c r="F254" s="14">
        <v>45005</v>
      </c>
      <c r="G254" s="4">
        <v>99</v>
      </c>
      <c r="H254" s="4">
        <v>2.7</v>
      </c>
      <c r="I254" s="4">
        <f>IF(MONTH(Calls[[#This Row],[Date of Call]])&lt;=6, YEAR(Calls[[#This Row],[Date of Call]]), YEAR(Calls[[#This Row],[Date of Call]])+1)</f>
        <v>2023</v>
      </c>
      <c r="J254" s="5" t="str">
        <f>TEXT(Calls[[#This Row],[Date of Call]],"DDDD")</f>
        <v>Monday</v>
      </c>
      <c r="K254" s="5" t="str">
        <f t="array" ref="K254">_xlfn.IFS(Calls[[#This Row],[Duration]]&lt;=10,"Under 10 mins", Calls[[#This Row],[Duration]]&lt;=30, "10 to 30 mins", Calls[[#This Row],[Duration]]&lt;=60, "30 to 60 mins", Calls[[#This Row],[Duration]]&lt;=120, "1 to 2 hours", TRUE, "More than 2 hours")</f>
        <v>30 to 60 mins</v>
      </c>
      <c r="L254" s="4">
        <f>ROUND(Calls[[#This Row],[Satisfaction Rating]],0)</f>
        <v>3</v>
      </c>
    </row>
    <row r="255" spans="2:12" x14ac:dyDescent="0.3">
      <c r="B255" s="5" t="s">
        <v>277</v>
      </c>
      <c r="C255" s="6" t="s">
        <v>21</v>
      </c>
      <c r="D255" s="4">
        <v>88</v>
      </c>
      <c r="E255" s="13" t="s">
        <v>6</v>
      </c>
      <c r="F255" s="14">
        <v>45005</v>
      </c>
      <c r="G255" s="4">
        <v>144</v>
      </c>
      <c r="H255" s="4">
        <v>2.9</v>
      </c>
      <c r="I255" s="4">
        <f>IF(MONTH(Calls[[#This Row],[Date of Call]])&lt;=6, YEAR(Calls[[#This Row],[Date of Call]]), YEAR(Calls[[#This Row],[Date of Call]])+1)</f>
        <v>2023</v>
      </c>
      <c r="J255" s="5" t="str">
        <f>TEXT(Calls[[#This Row],[Date of Call]],"DDDD")</f>
        <v>Monday</v>
      </c>
      <c r="K255" s="5" t="str">
        <f t="array" ref="K255">_xlfn.IFS(Calls[[#This Row],[Duration]]&lt;=10,"Under 10 mins", Calls[[#This Row],[Duration]]&lt;=30, "10 to 30 mins", Calls[[#This Row],[Duration]]&lt;=60, "30 to 60 mins", Calls[[#This Row],[Duration]]&lt;=120, "1 to 2 hours", TRUE, "More than 2 hours")</f>
        <v>1 to 2 hours</v>
      </c>
      <c r="L255" s="4">
        <f>ROUND(Calls[[#This Row],[Satisfaction Rating]],0)</f>
        <v>3</v>
      </c>
    </row>
    <row r="256" spans="2:12" x14ac:dyDescent="0.3">
      <c r="B256" s="5" t="s">
        <v>278</v>
      </c>
      <c r="C256" s="6" t="s">
        <v>23</v>
      </c>
      <c r="D256" s="4">
        <v>102</v>
      </c>
      <c r="E256" s="13" t="s">
        <v>11</v>
      </c>
      <c r="F256" s="14">
        <v>45006</v>
      </c>
      <c r="G256" s="4">
        <v>81</v>
      </c>
      <c r="H256" s="4">
        <v>4</v>
      </c>
      <c r="I256" s="4">
        <f>IF(MONTH(Calls[[#This Row],[Date of Call]])&lt;=6, YEAR(Calls[[#This Row],[Date of Call]]), YEAR(Calls[[#This Row],[Date of Call]])+1)</f>
        <v>2023</v>
      </c>
      <c r="J256" s="5" t="str">
        <f>TEXT(Calls[[#This Row],[Date of Call]],"DDDD")</f>
        <v>Tuesday</v>
      </c>
      <c r="K256" s="5" t="str">
        <f t="array" ref="K256">_xlfn.IFS(Calls[[#This Row],[Duration]]&lt;=10,"Under 10 mins", Calls[[#This Row],[Duration]]&lt;=30, "10 to 30 mins", Calls[[#This Row],[Duration]]&lt;=60, "30 to 60 mins", Calls[[#This Row],[Duration]]&lt;=120, "1 to 2 hours", TRUE, "More than 2 hours")</f>
        <v>1 to 2 hours</v>
      </c>
      <c r="L256" s="4">
        <f>ROUND(Calls[[#This Row],[Satisfaction Rating]],0)</f>
        <v>4</v>
      </c>
    </row>
    <row r="257" spans="2:12" x14ac:dyDescent="0.3">
      <c r="B257" s="5" t="s">
        <v>279</v>
      </c>
      <c r="C257" s="6" t="s">
        <v>21</v>
      </c>
      <c r="D257" s="4">
        <v>155</v>
      </c>
      <c r="E257" s="13" t="s">
        <v>6</v>
      </c>
      <c r="F257" s="14">
        <v>45006</v>
      </c>
      <c r="G257" s="4">
        <v>70</v>
      </c>
      <c r="H257" s="4">
        <v>4.4000000000000004</v>
      </c>
      <c r="I257" s="4">
        <f>IF(MONTH(Calls[[#This Row],[Date of Call]])&lt;=6, YEAR(Calls[[#This Row],[Date of Call]]), YEAR(Calls[[#This Row],[Date of Call]])+1)</f>
        <v>2023</v>
      </c>
      <c r="J257" s="5" t="str">
        <f>TEXT(Calls[[#This Row],[Date of Call]],"DDDD")</f>
        <v>Tuesday</v>
      </c>
      <c r="K257" s="5" t="str">
        <f t="array" ref="K257">_xlfn.IFS(Calls[[#This Row],[Duration]]&lt;=10,"Under 10 mins", Calls[[#This Row],[Duration]]&lt;=30, "10 to 30 mins", Calls[[#This Row],[Duration]]&lt;=60, "30 to 60 mins", Calls[[#This Row],[Duration]]&lt;=120, "1 to 2 hours", TRUE, "More than 2 hours")</f>
        <v>More than 2 hours</v>
      </c>
      <c r="L257" s="4">
        <f>ROUND(Calls[[#This Row],[Satisfaction Rating]],0)</f>
        <v>4</v>
      </c>
    </row>
    <row r="258" spans="2:12" x14ac:dyDescent="0.3">
      <c r="B258" s="5" t="s">
        <v>280</v>
      </c>
      <c r="C258" s="6" t="s">
        <v>12</v>
      </c>
      <c r="D258" s="4">
        <v>63</v>
      </c>
      <c r="E258" s="13" t="s">
        <v>6</v>
      </c>
      <c r="F258" s="14">
        <v>45006</v>
      </c>
      <c r="G258" s="4">
        <v>148</v>
      </c>
      <c r="H258" s="4">
        <v>5</v>
      </c>
      <c r="I258" s="4">
        <f>IF(MONTH(Calls[[#This Row],[Date of Call]])&lt;=6, YEAR(Calls[[#This Row],[Date of Call]]), YEAR(Calls[[#This Row],[Date of Call]])+1)</f>
        <v>2023</v>
      </c>
      <c r="J258" s="5" t="str">
        <f>TEXT(Calls[[#This Row],[Date of Call]],"DDDD")</f>
        <v>Tuesday</v>
      </c>
      <c r="K258" s="5" t="str">
        <f t="array" ref="K258">_xlfn.IFS(Calls[[#This Row],[Duration]]&lt;=10,"Under 10 mins", Calls[[#This Row],[Duration]]&lt;=30, "10 to 30 mins", Calls[[#This Row],[Duration]]&lt;=60, "30 to 60 mins", Calls[[#This Row],[Duration]]&lt;=120, "1 to 2 hours", TRUE, "More than 2 hours")</f>
        <v>1 to 2 hours</v>
      </c>
      <c r="L258" s="4">
        <f>ROUND(Calls[[#This Row],[Satisfaction Rating]],0)</f>
        <v>5</v>
      </c>
    </row>
    <row r="259" spans="2:12" x14ac:dyDescent="0.3">
      <c r="B259" s="5" t="s">
        <v>281</v>
      </c>
      <c r="C259" s="6" t="s">
        <v>15</v>
      </c>
      <c r="D259" s="4">
        <v>59</v>
      </c>
      <c r="E259" s="13" t="s">
        <v>11</v>
      </c>
      <c r="F259" s="14">
        <v>45006</v>
      </c>
      <c r="G259" s="4">
        <v>215</v>
      </c>
      <c r="H259" s="4">
        <v>4.0999999999999996</v>
      </c>
      <c r="I259" s="4">
        <f>IF(MONTH(Calls[[#This Row],[Date of Call]])&lt;=6, YEAR(Calls[[#This Row],[Date of Call]]), YEAR(Calls[[#This Row],[Date of Call]])+1)</f>
        <v>2023</v>
      </c>
      <c r="J259" s="5" t="str">
        <f>TEXT(Calls[[#This Row],[Date of Call]],"DDDD")</f>
        <v>Tuesday</v>
      </c>
      <c r="K259" s="5" t="str">
        <f t="array" ref="K259">_xlfn.IFS(Calls[[#This Row],[Duration]]&lt;=10,"Under 10 mins", Calls[[#This Row],[Duration]]&lt;=30, "10 to 30 mins", Calls[[#This Row],[Duration]]&lt;=60, "30 to 60 mins", Calls[[#This Row],[Duration]]&lt;=120, "1 to 2 hours", TRUE, "More than 2 hours")</f>
        <v>30 to 60 mins</v>
      </c>
      <c r="L259" s="4">
        <f>ROUND(Calls[[#This Row],[Satisfaction Rating]],0)</f>
        <v>4</v>
      </c>
    </row>
    <row r="260" spans="2:12" x14ac:dyDescent="0.3">
      <c r="B260" s="5" t="s">
        <v>282</v>
      </c>
      <c r="C260" s="6" t="s">
        <v>15</v>
      </c>
      <c r="D260" s="4">
        <v>144</v>
      </c>
      <c r="E260" s="13" t="s">
        <v>9</v>
      </c>
      <c r="F260" s="14">
        <v>45006</v>
      </c>
      <c r="G260" s="4">
        <v>124</v>
      </c>
      <c r="H260" s="4">
        <v>4.4000000000000004</v>
      </c>
      <c r="I260" s="4">
        <f>IF(MONTH(Calls[[#This Row],[Date of Call]])&lt;=6, YEAR(Calls[[#This Row],[Date of Call]]), YEAR(Calls[[#This Row],[Date of Call]])+1)</f>
        <v>2023</v>
      </c>
      <c r="J260" s="5" t="str">
        <f>TEXT(Calls[[#This Row],[Date of Call]],"DDDD")</f>
        <v>Tuesday</v>
      </c>
      <c r="K260" s="5" t="str">
        <f t="array" ref="K260">_xlfn.IFS(Calls[[#This Row],[Duration]]&lt;=10,"Under 10 mins", Calls[[#This Row],[Duration]]&lt;=30, "10 to 30 mins", Calls[[#This Row],[Duration]]&lt;=60, "30 to 60 mins", Calls[[#This Row],[Duration]]&lt;=120, "1 to 2 hours", TRUE, "More than 2 hours")</f>
        <v>More than 2 hours</v>
      </c>
      <c r="L260" s="4">
        <f>ROUND(Calls[[#This Row],[Satisfaction Rating]],0)</f>
        <v>4</v>
      </c>
    </row>
    <row r="261" spans="2:12" x14ac:dyDescent="0.3">
      <c r="B261" s="5" t="s">
        <v>283</v>
      </c>
      <c r="C261" s="6" t="s">
        <v>7</v>
      </c>
      <c r="D261" s="4">
        <v>113</v>
      </c>
      <c r="E261" s="13" t="s">
        <v>13</v>
      </c>
      <c r="F261" s="14">
        <v>45006</v>
      </c>
      <c r="G261" s="4">
        <v>168</v>
      </c>
      <c r="H261" s="4">
        <v>4.0999999999999996</v>
      </c>
      <c r="I261" s="4">
        <f>IF(MONTH(Calls[[#This Row],[Date of Call]])&lt;=6, YEAR(Calls[[#This Row],[Date of Call]]), YEAR(Calls[[#This Row],[Date of Call]])+1)</f>
        <v>2023</v>
      </c>
      <c r="J261" s="5" t="str">
        <f>TEXT(Calls[[#This Row],[Date of Call]],"DDDD")</f>
        <v>Tuesday</v>
      </c>
      <c r="K261" s="5" t="str">
        <f t="array" ref="K261">_xlfn.IFS(Calls[[#This Row],[Duration]]&lt;=10,"Under 10 mins", Calls[[#This Row],[Duration]]&lt;=30, "10 to 30 mins", Calls[[#This Row],[Duration]]&lt;=60, "30 to 60 mins", Calls[[#This Row],[Duration]]&lt;=120, "1 to 2 hours", TRUE, "More than 2 hours")</f>
        <v>1 to 2 hours</v>
      </c>
      <c r="L261" s="4">
        <f>ROUND(Calls[[#This Row],[Satisfaction Rating]],0)</f>
        <v>4</v>
      </c>
    </row>
    <row r="262" spans="2:12" x14ac:dyDescent="0.3">
      <c r="B262" s="5" t="s">
        <v>284</v>
      </c>
      <c r="C262" s="6" t="s">
        <v>16</v>
      </c>
      <c r="D262" s="4">
        <v>154</v>
      </c>
      <c r="E262" s="13" t="s">
        <v>10</v>
      </c>
      <c r="F262" s="14">
        <v>45006</v>
      </c>
      <c r="G262" s="4">
        <v>90</v>
      </c>
      <c r="H262" s="4">
        <v>4.5</v>
      </c>
      <c r="I262" s="4">
        <f>IF(MONTH(Calls[[#This Row],[Date of Call]])&lt;=6, YEAR(Calls[[#This Row],[Date of Call]]), YEAR(Calls[[#This Row],[Date of Call]])+1)</f>
        <v>2023</v>
      </c>
      <c r="J262" s="5" t="str">
        <f>TEXT(Calls[[#This Row],[Date of Call]],"DDDD")</f>
        <v>Tuesday</v>
      </c>
      <c r="K262" s="5" t="str">
        <f t="array" ref="K262">_xlfn.IFS(Calls[[#This Row],[Duration]]&lt;=10,"Under 10 mins", Calls[[#This Row],[Duration]]&lt;=30, "10 to 30 mins", Calls[[#This Row],[Duration]]&lt;=60, "30 to 60 mins", Calls[[#This Row],[Duration]]&lt;=120, "1 to 2 hours", TRUE, "More than 2 hours")</f>
        <v>More than 2 hours</v>
      </c>
      <c r="L262" s="4">
        <f>ROUND(Calls[[#This Row],[Satisfaction Rating]],0)</f>
        <v>5</v>
      </c>
    </row>
    <row r="263" spans="2:12" x14ac:dyDescent="0.3">
      <c r="B263" s="5" t="s">
        <v>285</v>
      </c>
      <c r="C263" s="6" t="s">
        <v>16</v>
      </c>
      <c r="D263" s="4">
        <v>58</v>
      </c>
      <c r="E263" s="13" t="s">
        <v>11</v>
      </c>
      <c r="F263" s="14">
        <v>45007</v>
      </c>
      <c r="G263" s="4">
        <v>176</v>
      </c>
      <c r="H263" s="4">
        <v>4.2</v>
      </c>
      <c r="I263" s="4">
        <f>IF(MONTH(Calls[[#This Row],[Date of Call]])&lt;=6, YEAR(Calls[[#This Row],[Date of Call]]), YEAR(Calls[[#This Row],[Date of Call]])+1)</f>
        <v>2023</v>
      </c>
      <c r="J263" s="5" t="str">
        <f>TEXT(Calls[[#This Row],[Date of Call]],"DDDD")</f>
        <v>Wednesday</v>
      </c>
      <c r="K263" s="5" t="str">
        <f t="array" ref="K263">_xlfn.IFS(Calls[[#This Row],[Duration]]&lt;=10,"Under 10 mins", Calls[[#This Row],[Duration]]&lt;=30, "10 to 30 mins", Calls[[#This Row],[Duration]]&lt;=60, "30 to 60 mins", Calls[[#This Row],[Duration]]&lt;=120, "1 to 2 hours", TRUE, "More than 2 hours")</f>
        <v>30 to 60 mins</v>
      </c>
      <c r="L263" s="4">
        <f>ROUND(Calls[[#This Row],[Satisfaction Rating]],0)</f>
        <v>4</v>
      </c>
    </row>
    <row r="264" spans="2:12" x14ac:dyDescent="0.3">
      <c r="B264" s="5" t="s">
        <v>286</v>
      </c>
      <c r="C264" s="6" t="s">
        <v>8</v>
      </c>
      <c r="D264" s="4">
        <v>63</v>
      </c>
      <c r="E264" s="13" t="s">
        <v>6</v>
      </c>
      <c r="F264" s="14">
        <v>45007</v>
      </c>
      <c r="G264" s="4">
        <v>87</v>
      </c>
      <c r="H264" s="4">
        <v>4.5999999999999996</v>
      </c>
      <c r="I264" s="4">
        <f>IF(MONTH(Calls[[#This Row],[Date of Call]])&lt;=6, YEAR(Calls[[#This Row],[Date of Call]]), YEAR(Calls[[#This Row],[Date of Call]])+1)</f>
        <v>2023</v>
      </c>
      <c r="J264" s="5" t="str">
        <f>TEXT(Calls[[#This Row],[Date of Call]],"DDDD")</f>
        <v>Wednesday</v>
      </c>
      <c r="K264" s="5" t="str">
        <f t="array" ref="K264">_xlfn.IFS(Calls[[#This Row],[Duration]]&lt;=10,"Under 10 mins", Calls[[#This Row],[Duration]]&lt;=30, "10 to 30 mins", Calls[[#This Row],[Duration]]&lt;=60, "30 to 60 mins", Calls[[#This Row],[Duration]]&lt;=120, "1 to 2 hours", TRUE, "More than 2 hours")</f>
        <v>1 to 2 hours</v>
      </c>
      <c r="L264" s="4">
        <f>ROUND(Calls[[#This Row],[Satisfaction Rating]],0)</f>
        <v>5</v>
      </c>
    </row>
    <row r="265" spans="2:12" x14ac:dyDescent="0.3">
      <c r="B265" s="5" t="s">
        <v>287</v>
      </c>
      <c r="C265" s="6" t="s">
        <v>22</v>
      </c>
      <c r="D265" s="4">
        <v>59</v>
      </c>
      <c r="E265" s="13" t="s">
        <v>9</v>
      </c>
      <c r="F265" s="14">
        <v>45007</v>
      </c>
      <c r="G265" s="4">
        <v>128</v>
      </c>
      <c r="H265" s="4">
        <v>4.5</v>
      </c>
      <c r="I265" s="4">
        <f>IF(MONTH(Calls[[#This Row],[Date of Call]])&lt;=6, YEAR(Calls[[#This Row],[Date of Call]]), YEAR(Calls[[#This Row],[Date of Call]])+1)</f>
        <v>2023</v>
      </c>
      <c r="J265" s="5" t="str">
        <f>TEXT(Calls[[#This Row],[Date of Call]],"DDDD")</f>
        <v>Wednesday</v>
      </c>
      <c r="K265" s="5" t="str">
        <f t="array" ref="K265">_xlfn.IFS(Calls[[#This Row],[Duration]]&lt;=10,"Under 10 mins", Calls[[#This Row],[Duration]]&lt;=30, "10 to 30 mins", Calls[[#This Row],[Duration]]&lt;=60, "30 to 60 mins", Calls[[#This Row],[Duration]]&lt;=120, "1 to 2 hours", TRUE, "More than 2 hours")</f>
        <v>30 to 60 mins</v>
      </c>
      <c r="L265" s="4">
        <f>ROUND(Calls[[#This Row],[Satisfaction Rating]],0)</f>
        <v>5</v>
      </c>
    </row>
    <row r="266" spans="2:12" x14ac:dyDescent="0.3">
      <c r="B266" s="5" t="s">
        <v>288</v>
      </c>
      <c r="C266" s="6" t="s">
        <v>5</v>
      </c>
      <c r="D266" s="4">
        <v>129</v>
      </c>
      <c r="E266" s="13" t="s">
        <v>6</v>
      </c>
      <c r="F266" s="14">
        <v>45007</v>
      </c>
      <c r="G266" s="4">
        <v>120</v>
      </c>
      <c r="H266" s="4">
        <v>4.0999999999999996</v>
      </c>
      <c r="I266" s="4">
        <f>IF(MONTH(Calls[[#This Row],[Date of Call]])&lt;=6, YEAR(Calls[[#This Row],[Date of Call]]), YEAR(Calls[[#This Row],[Date of Call]])+1)</f>
        <v>2023</v>
      </c>
      <c r="J266" s="5" t="str">
        <f>TEXT(Calls[[#This Row],[Date of Call]],"DDDD")</f>
        <v>Wednesday</v>
      </c>
      <c r="K266" s="5" t="str">
        <f t="array" ref="K266">_xlfn.IFS(Calls[[#This Row],[Duration]]&lt;=10,"Under 10 mins", Calls[[#This Row],[Duration]]&lt;=30, "10 to 30 mins", Calls[[#This Row],[Duration]]&lt;=60, "30 to 60 mins", Calls[[#This Row],[Duration]]&lt;=120, "1 to 2 hours", TRUE, "More than 2 hours")</f>
        <v>More than 2 hours</v>
      </c>
      <c r="L266" s="4">
        <f>ROUND(Calls[[#This Row],[Satisfaction Rating]],0)</f>
        <v>4</v>
      </c>
    </row>
    <row r="267" spans="2:12" x14ac:dyDescent="0.3">
      <c r="B267" s="5" t="s">
        <v>289</v>
      </c>
      <c r="C267" s="6" t="s">
        <v>24</v>
      </c>
      <c r="D267" s="4">
        <v>101</v>
      </c>
      <c r="E267" s="13" t="s">
        <v>13</v>
      </c>
      <c r="F267" s="14">
        <v>45007</v>
      </c>
      <c r="G267" s="4">
        <v>130</v>
      </c>
      <c r="H267" s="4">
        <v>4.8</v>
      </c>
      <c r="I267" s="4">
        <f>IF(MONTH(Calls[[#This Row],[Date of Call]])&lt;=6, YEAR(Calls[[#This Row],[Date of Call]]), YEAR(Calls[[#This Row],[Date of Call]])+1)</f>
        <v>2023</v>
      </c>
      <c r="J267" s="5" t="str">
        <f>TEXT(Calls[[#This Row],[Date of Call]],"DDDD")</f>
        <v>Wednesday</v>
      </c>
      <c r="K267" s="5" t="str">
        <f t="array" ref="K267">_xlfn.IFS(Calls[[#This Row],[Duration]]&lt;=10,"Under 10 mins", Calls[[#This Row],[Duration]]&lt;=30, "10 to 30 mins", Calls[[#This Row],[Duration]]&lt;=60, "30 to 60 mins", Calls[[#This Row],[Duration]]&lt;=120, "1 to 2 hours", TRUE, "More than 2 hours")</f>
        <v>1 to 2 hours</v>
      </c>
      <c r="L267" s="4">
        <f>ROUND(Calls[[#This Row],[Satisfaction Rating]],0)</f>
        <v>5</v>
      </c>
    </row>
    <row r="268" spans="2:12" x14ac:dyDescent="0.3">
      <c r="B268" s="5" t="s">
        <v>290</v>
      </c>
      <c r="C268" s="6" t="s">
        <v>19</v>
      </c>
      <c r="D268" s="4">
        <v>154</v>
      </c>
      <c r="E268" s="13" t="s">
        <v>9</v>
      </c>
      <c r="F268" s="14">
        <v>45007</v>
      </c>
      <c r="G268" s="4">
        <v>172</v>
      </c>
      <c r="H268" s="4">
        <v>3.1</v>
      </c>
      <c r="I268" s="4">
        <f>IF(MONTH(Calls[[#This Row],[Date of Call]])&lt;=6, YEAR(Calls[[#This Row],[Date of Call]]), YEAR(Calls[[#This Row],[Date of Call]])+1)</f>
        <v>2023</v>
      </c>
      <c r="J268" s="5" t="str">
        <f>TEXT(Calls[[#This Row],[Date of Call]],"DDDD")</f>
        <v>Wednesday</v>
      </c>
      <c r="K268" s="5" t="str">
        <f t="array" ref="K268">_xlfn.IFS(Calls[[#This Row],[Duration]]&lt;=10,"Under 10 mins", Calls[[#This Row],[Duration]]&lt;=30, "10 to 30 mins", Calls[[#This Row],[Duration]]&lt;=60, "30 to 60 mins", Calls[[#This Row],[Duration]]&lt;=120, "1 to 2 hours", TRUE, "More than 2 hours")</f>
        <v>More than 2 hours</v>
      </c>
      <c r="L268" s="4">
        <f>ROUND(Calls[[#This Row],[Satisfaction Rating]],0)</f>
        <v>3</v>
      </c>
    </row>
    <row r="269" spans="2:12" x14ac:dyDescent="0.3">
      <c r="B269" s="5" t="s">
        <v>291</v>
      </c>
      <c r="C269" s="6" t="s">
        <v>18</v>
      </c>
      <c r="D269" s="4">
        <v>131</v>
      </c>
      <c r="E269" s="13" t="s">
        <v>9</v>
      </c>
      <c r="F269" s="14">
        <v>45007</v>
      </c>
      <c r="G269" s="4">
        <v>58</v>
      </c>
      <c r="H269" s="4">
        <v>4.9000000000000004</v>
      </c>
      <c r="I269" s="4">
        <f>IF(MONTH(Calls[[#This Row],[Date of Call]])&lt;=6, YEAR(Calls[[#This Row],[Date of Call]]), YEAR(Calls[[#This Row],[Date of Call]])+1)</f>
        <v>2023</v>
      </c>
      <c r="J269" s="5" t="str">
        <f>TEXT(Calls[[#This Row],[Date of Call]],"DDDD")</f>
        <v>Wednesday</v>
      </c>
      <c r="K269" s="5" t="str">
        <f t="array" ref="K269">_xlfn.IFS(Calls[[#This Row],[Duration]]&lt;=10,"Under 10 mins", Calls[[#This Row],[Duration]]&lt;=30, "10 to 30 mins", Calls[[#This Row],[Duration]]&lt;=60, "30 to 60 mins", Calls[[#This Row],[Duration]]&lt;=120, "1 to 2 hours", TRUE, "More than 2 hours")</f>
        <v>More than 2 hours</v>
      </c>
      <c r="L269" s="4">
        <f>ROUND(Calls[[#This Row],[Satisfaction Rating]],0)</f>
        <v>5</v>
      </c>
    </row>
    <row r="270" spans="2:12" x14ac:dyDescent="0.3">
      <c r="B270" s="5" t="s">
        <v>292</v>
      </c>
      <c r="C270" s="6" t="s">
        <v>15</v>
      </c>
      <c r="D270" s="4">
        <v>111</v>
      </c>
      <c r="E270" s="13" t="s">
        <v>13</v>
      </c>
      <c r="F270" s="14">
        <v>45008</v>
      </c>
      <c r="G270" s="4">
        <v>86</v>
      </c>
      <c r="H270" s="4">
        <v>4.0999999999999996</v>
      </c>
      <c r="I270" s="4">
        <f>IF(MONTH(Calls[[#This Row],[Date of Call]])&lt;=6, YEAR(Calls[[#This Row],[Date of Call]]), YEAR(Calls[[#This Row],[Date of Call]])+1)</f>
        <v>2023</v>
      </c>
      <c r="J270" s="5" t="str">
        <f>TEXT(Calls[[#This Row],[Date of Call]],"DDDD")</f>
        <v>Thursday</v>
      </c>
      <c r="K270" s="5" t="str">
        <f t="array" ref="K270">_xlfn.IFS(Calls[[#This Row],[Duration]]&lt;=10,"Under 10 mins", Calls[[#This Row],[Duration]]&lt;=30, "10 to 30 mins", Calls[[#This Row],[Duration]]&lt;=60, "30 to 60 mins", Calls[[#This Row],[Duration]]&lt;=120, "1 to 2 hours", TRUE, "More than 2 hours")</f>
        <v>1 to 2 hours</v>
      </c>
      <c r="L270" s="4">
        <f>ROUND(Calls[[#This Row],[Satisfaction Rating]],0)</f>
        <v>4</v>
      </c>
    </row>
    <row r="271" spans="2:12" x14ac:dyDescent="0.3">
      <c r="B271" s="5" t="s">
        <v>293</v>
      </c>
      <c r="C271" s="6" t="s">
        <v>16</v>
      </c>
      <c r="D271" s="4">
        <v>142</v>
      </c>
      <c r="E271" s="13" t="s">
        <v>13</v>
      </c>
      <c r="F271" s="14">
        <v>45009</v>
      </c>
      <c r="G271" s="4">
        <v>31</v>
      </c>
      <c r="H271" s="4">
        <v>4.4000000000000004</v>
      </c>
      <c r="I271" s="4">
        <f>IF(MONTH(Calls[[#This Row],[Date of Call]])&lt;=6, YEAR(Calls[[#This Row],[Date of Call]]), YEAR(Calls[[#This Row],[Date of Call]])+1)</f>
        <v>2023</v>
      </c>
      <c r="J271" s="5" t="str">
        <f>TEXT(Calls[[#This Row],[Date of Call]],"DDDD")</f>
        <v>Friday</v>
      </c>
      <c r="K271" s="5" t="str">
        <f t="array" ref="K271">_xlfn.IFS(Calls[[#This Row],[Duration]]&lt;=10,"Under 10 mins", Calls[[#This Row],[Duration]]&lt;=30, "10 to 30 mins", Calls[[#This Row],[Duration]]&lt;=60, "30 to 60 mins", Calls[[#This Row],[Duration]]&lt;=120, "1 to 2 hours", TRUE, "More than 2 hours")</f>
        <v>More than 2 hours</v>
      </c>
      <c r="L271" s="4">
        <f>ROUND(Calls[[#This Row],[Satisfaction Rating]],0)</f>
        <v>4</v>
      </c>
    </row>
    <row r="272" spans="2:12" x14ac:dyDescent="0.3">
      <c r="B272" s="5" t="s">
        <v>294</v>
      </c>
      <c r="C272" s="6" t="s">
        <v>23</v>
      </c>
      <c r="D272" s="4">
        <v>93</v>
      </c>
      <c r="E272" s="13" t="s">
        <v>6</v>
      </c>
      <c r="F272" s="14">
        <v>45009</v>
      </c>
      <c r="G272" s="4">
        <v>72</v>
      </c>
      <c r="H272" s="4">
        <v>4.4000000000000004</v>
      </c>
      <c r="I272" s="4">
        <f>IF(MONTH(Calls[[#This Row],[Date of Call]])&lt;=6, YEAR(Calls[[#This Row],[Date of Call]]), YEAR(Calls[[#This Row],[Date of Call]])+1)</f>
        <v>2023</v>
      </c>
      <c r="J272" s="5" t="str">
        <f>TEXT(Calls[[#This Row],[Date of Call]],"DDDD")</f>
        <v>Friday</v>
      </c>
      <c r="K272" s="5" t="str">
        <f t="array" ref="K272">_xlfn.IFS(Calls[[#This Row],[Duration]]&lt;=10,"Under 10 mins", Calls[[#This Row],[Duration]]&lt;=30, "10 to 30 mins", Calls[[#This Row],[Duration]]&lt;=60, "30 to 60 mins", Calls[[#This Row],[Duration]]&lt;=120, "1 to 2 hours", TRUE, "More than 2 hours")</f>
        <v>1 to 2 hours</v>
      </c>
      <c r="L272" s="4">
        <f>ROUND(Calls[[#This Row],[Satisfaction Rating]],0)</f>
        <v>4</v>
      </c>
    </row>
    <row r="273" spans="2:12" x14ac:dyDescent="0.3">
      <c r="B273" s="5" t="s">
        <v>295</v>
      </c>
      <c r="C273" s="6" t="s">
        <v>16</v>
      </c>
      <c r="D273" s="4">
        <v>125</v>
      </c>
      <c r="E273" s="13" t="s">
        <v>10</v>
      </c>
      <c r="F273" s="14">
        <v>45010</v>
      </c>
      <c r="G273" s="4">
        <v>27</v>
      </c>
      <c r="H273" s="4">
        <v>3</v>
      </c>
      <c r="I273" s="4">
        <f>IF(MONTH(Calls[[#This Row],[Date of Call]])&lt;=6, YEAR(Calls[[#This Row],[Date of Call]]), YEAR(Calls[[#This Row],[Date of Call]])+1)</f>
        <v>2023</v>
      </c>
      <c r="J273" s="5" t="str">
        <f>TEXT(Calls[[#This Row],[Date of Call]],"DDDD")</f>
        <v>Saturday</v>
      </c>
      <c r="K273" s="5" t="str">
        <f t="array" ref="K273">_xlfn.IFS(Calls[[#This Row],[Duration]]&lt;=10,"Under 10 mins", Calls[[#This Row],[Duration]]&lt;=30, "10 to 30 mins", Calls[[#This Row],[Duration]]&lt;=60, "30 to 60 mins", Calls[[#This Row],[Duration]]&lt;=120, "1 to 2 hours", TRUE, "More than 2 hours")</f>
        <v>More than 2 hours</v>
      </c>
      <c r="L273" s="4">
        <f>ROUND(Calls[[#This Row],[Satisfaction Rating]],0)</f>
        <v>3</v>
      </c>
    </row>
    <row r="274" spans="2:12" x14ac:dyDescent="0.3">
      <c r="B274" s="5" t="s">
        <v>296</v>
      </c>
      <c r="C274" s="6" t="s">
        <v>5</v>
      </c>
      <c r="D274" s="4">
        <v>76</v>
      </c>
      <c r="E274" s="13" t="s">
        <v>9</v>
      </c>
      <c r="F274" s="14">
        <v>45010</v>
      </c>
      <c r="G274" s="4">
        <v>110</v>
      </c>
      <c r="H274" s="4">
        <v>4.4000000000000004</v>
      </c>
      <c r="I274" s="4">
        <f>IF(MONTH(Calls[[#This Row],[Date of Call]])&lt;=6, YEAR(Calls[[#This Row],[Date of Call]]), YEAR(Calls[[#This Row],[Date of Call]])+1)</f>
        <v>2023</v>
      </c>
      <c r="J274" s="5" t="str">
        <f>TEXT(Calls[[#This Row],[Date of Call]],"DDDD")</f>
        <v>Saturday</v>
      </c>
      <c r="K274" s="5" t="str">
        <f t="array" ref="K274">_xlfn.IFS(Calls[[#This Row],[Duration]]&lt;=10,"Under 10 mins", Calls[[#This Row],[Duration]]&lt;=30, "10 to 30 mins", Calls[[#This Row],[Duration]]&lt;=60, "30 to 60 mins", Calls[[#This Row],[Duration]]&lt;=120, "1 to 2 hours", TRUE, "More than 2 hours")</f>
        <v>1 to 2 hours</v>
      </c>
      <c r="L274" s="4">
        <f>ROUND(Calls[[#This Row],[Satisfaction Rating]],0)</f>
        <v>4</v>
      </c>
    </row>
    <row r="275" spans="2:12" x14ac:dyDescent="0.3">
      <c r="B275" s="5" t="s">
        <v>297</v>
      </c>
      <c r="C275" s="6" t="s">
        <v>7</v>
      </c>
      <c r="D275" s="4">
        <v>69</v>
      </c>
      <c r="E275" s="13" t="s">
        <v>6</v>
      </c>
      <c r="F275" s="14">
        <v>45010</v>
      </c>
      <c r="G275" s="4">
        <v>126</v>
      </c>
      <c r="H275" s="4">
        <v>3.7</v>
      </c>
      <c r="I275" s="4">
        <f>IF(MONTH(Calls[[#This Row],[Date of Call]])&lt;=6, YEAR(Calls[[#This Row],[Date of Call]]), YEAR(Calls[[#This Row],[Date of Call]])+1)</f>
        <v>2023</v>
      </c>
      <c r="J275" s="5" t="str">
        <f>TEXT(Calls[[#This Row],[Date of Call]],"DDDD")</f>
        <v>Saturday</v>
      </c>
      <c r="K275" s="5" t="str">
        <f t="array" ref="K275">_xlfn.IFS(Calls[[#This Row],[Duration]]&lt;=10,"Under 10 mins", Calls[[#This Row],[Duration]]&lt;=30, "10 to 30 mins", Calls[[#This Row],[Duration]]&lt;=60, "30 to 60 mins", Calls[[#This Row],[Duration]]&lt;=120, "1 to 2 hours", TRUE, "More than 2 hours")</f>
        <v>1 to 2 hours</v>
      </c>
      <c r="L275" s="4">
        <f>ROUND(Calls[[#This Row],[Satisfaction Rating]],0)</f>
        <v>4</v>
      </c>
    </row>
    <row r="276" spans="2:12" x14ac:dyDescent="0.3">
      <c r="B276" s="5" t="s">
        <v>298</v>
      </c>
      <c r="C276" s="6" t="s">
        <v>22</v>
      </c>
      <c r="D276" s="4">
        <v>149</v>
      </c>
      <c r="E276" s="13" t="s">
        <v>10</v>
      </c>
      <c r="F276" s="14">
        <v>45010</v>
      </c>
      <c r="G276" s="4">
        <v>60</v>
      </c>
      <c r="H276" s="4">
        <v>3.9</v>
      </c>
      <c r="I276" s="4">
        <f>IF(MONTH(Calls[[#This Row],[Date of Call]])&lt;=6, YEAR(Calls[[#This Row],[Date of Call]]), YEAR(Calls[[#This Row],[Date of Call]])+1)</f>
        <v>2023</v>
      </c>
      <c r="J276" s="5" t="str">
        <f>TEXT(Calls[[#This Row],[Date of Call]],"DDDD")</f>
        <v>Saturday</v>
      </c>
      <c r="K276" s="5" t="str">
        <f t="array" ref="K276">_xlfn.IFS(Calls[[#This Row],[Duration]]&lt;=10,"Under 10 mins", Calls[[#This Row],[Duration]]&lt;=30, "10 to 30 mins", Calls[[#This Row],[Duration]]&lt;=60, "30 to 60 mins", Calls[[#This Row],[Duration]]&lt;=120, "1 to 2 hours", TRUE, "More than 2 hours")</f>
        <v>More than 2 hours</v>
      </c>
      <c r="L276" s="4">
        <f>ROUND(Calls[[#This Row],[Satisfaction Rating]],0)</f>
        <v>4</v>
      </c>
    </row>
    <row r="277" spans="2:12" x14ac:dyDescent="0.3">
      <c r="B277" s="5" t="s">
        <v>299</v>
      </c>
      <c r="C277" s="6" t="s">
        <v>16</v>
      </c>
      <c r="D277" s="4">
        <v>57</v>
      </c>
      <c r="E277" s="13" t="s">
        <v>6</v>
      </c>
      <c r="F277" s="14">
        <v>45010</v>
      </c>
      <c r="G277" s="4">
        <v>35</v>
      </c>
      <c r="H277" s="4">
        <v>3.5</v>
      </c>
      <c r="I277" s="4">
        <f>IF(MONTH(Calls[[#This Row],[Date of Call]])&lt;=6, YEAR(Calls[[#This Row],[Date of Call]]), YEAR(Calls[[#This Row],[Date of Call]])+1)</f>
        <v>2023</v>
      </c>
      <c r="J277" s="5" t="str">
        <f>TEXT(Calls[[#This Row],[Date of Call]],"DDDD")</f>
        <v>Saturday</v>
      </c>
      <c r="K277" s="5" t="str">
        <f t="array" ref="K277">_xlfn.IFS(Calls[[#This Row],[Duration]]&lt;=10,"Under 10 mins", Calls[[#This Row],[Duration]]&lt;=30, "10 to 30 mins", Calls[[#This Row],[Duration]]&lt;=60, "30 to 60 mins", Calls[[#This Row],[Duration]]&lt;=120, "1 to 2 hours", TRUE, "More than 2 hours")</f>
        <v>30 to 60 mins</v>
      </c>
      <c r="L277" s="4">
        <f>ROUND(Calls[[#This Row],[Satisfaction Rating]],0)</f>
        <v>4</v>
      </c>
    </row>
    <row r="278" spans="2:12" x14ac:dyDescent="0.3">
      <c r="B278" s="5" t="s">
        <v>300</v>
      </c>
      <c r="C278" s="6" t="s">
        <v>12</v>
      </c>
      <c r="D278" s="4">
        <v>113</v>
      </c>
      <c r="E278" s="13" t="s">
        <v>9</v>
      </c>
      <c r="F278" s="14">
        <v>45010</v>
      </c>
      <c r="G278" s="4">
        <v>81</v>
      </c>
      <c r="H278" s="4">
        <v>3.5</v>
      </c>
      <c r="I278" s="4">
        <f>IF(MONTH(Calls[[#This Row],[Date of Call]])&lt;=6, YEAR(Calls[[#This Row],[Date of Call]]), YEAR(Calls[[#This Row],[Date of Call]])+1)</f>
        <v>2023</v>
      </c>
      <c r="J278" s="5" t="str">
        <f>TEXT(Calls[[#This Row],[Date of Call]],"DDDD")</f>
        <v>Saturday</v>
      </c>
      <c r="K278" s="5" t="str">
        <f t="array" ref="K278">_xlfn.IFS(Calls[[#This Row],[Duration]]&lt;=10,"Under 10 mins", Calls[[#This Row],[Duration]]&lt;=30, "10 to 30 mins", Calls[[#This Row],[Duration]]&lt;=60, "30 to 60 mins", Calls[[#This Row],[Duration]]&lt;=120, "1 to 2 hours", TRUE, "More than 2 hours")</f>
        <v>1 to 2 hours</v>
      </c>
      <c r="L278" s="4">
        <f>ROUND(Calls[[#This Row],[Satisfaction Rating]],0)</f>
        <v>4</v>
      </c>
    </row>
    <row r="279" spans="2:12" x14ac:dyDescent="0.3">
      <c r="B279" s="5" t="s">
        <v>301</v>
      </c>
      <c r="C279" s="6" t="s">
        <v>20</v>
      </c>
      <c r="D279" s="4">
        <v>160</v>
      </c>
      <c r="E279" s="13" t="s">
        <v>10</v>
      </c>
      <c r="F279" s="14">
        <v>45010</v>
      </c>
      <c r="G279" s="4">
        <v>116</v>
      </c>
      <c r="H279" s="4">
        <v>3.4</v>
      </c>
      <c r="I279" s="4">
        <f>IF(MONTH(Calls[[#This Row],[Date of Call]])&lt;=6, YEAR(Calls[[#This Row],[Date of Call]]), YEAR(Calls[[#This Row],[Date of Call]])+1)</f>
        <v>2023</v>
      </c>
      <c r="J279" s="5" t="str">
        <f>TEXT(Calls[[#This Row],[Date of Call]],"DDDD")</f>
        <v>Saturday</v>
      </c>
      <c r="K279" s="5" t="str">
        <f t="array" ref="K279">_xlfn.IFS(Calls[[#This Row],[Duration]]&lt;=10,"Under 10 mins", Calls[[#This Row],[Duration]]&lt;=30, "10 to 30 mins", Calls[[#This Row],[Duration]]&lt;=60, "30 to 60 mins", Calls[[#This Row],[Duration]]&lt;=120, "1 to 2 hours", TRUE, "More than 2 hours")</f>
        <v>More than 2 hours</v>
      </c>
      <c r="L279" s="4">
        <f>ROUND(Calls[[#This Row],[Satisfaction Rating]],0)</f>
        <v>3</v>
      </c>
    </row>
    <row r="280" spans="2:12" x14ac:dyDescent="0.3">
      <c r="B280" s="5" t="s">
        <v>302</v>
      </c>
      <c r="C280" s="6" t="s">
        <v>8</v>
      </c>
      <c r="D280" s="4">
        <v>158</v>
      </c>
      <c r="E280" s="13" t="s">
        <v>11</v>
      </c>
      <c r="F280" s="14">
        <v>45010</v>
      </c>
      <c r="G280" s="4">
        <v>60</v>
      </c>
      <c r="H280" s="4">
        <v>4.5</v>
      </c>
      <c r="I280" s="4">
        <f>IF(MONTH(Calls[[#This Row],[Date of Call]])&lt;=6, YEAR(Calls[[#This Row],[Date of Call]]), YEAR(Calls[[#This Row],[Date of Call]])+1)</f>
        <v>2023</v>
      </c>
      <c r="J280" s="5" t="str">
        <f>TEXT(Calls[[#This Row],[Date of Call]],"DDDD")</f>
        <v>Saturday</v>
      </c>
      <c r="K280" s="5" t="str">
        <f t="array" ref="K280">_xlfn.IFS(Calls[[#This Row],[Duration]]&lt;=10,"Under 10 mins", Calls[[#This Row],[Duration]]&lt;=30, "10 to 30 mins", Calls[[#This Row],[Duration]]&lt;=60, "30 to 60 mins", Calls[[#This Row],[Duration]]&lt;=120, "1 to 2 hours", TRUE, "More than 2 hours")</f>
        <v>More than 2 hours</v>
      </c>
      <c r="L280" s="4">
        <f>ROUND(Calls[[#This Row],[Satisfaction Rating]],0)</f>
        <v>5</v>
      </c>
    </row>
    <row r="281" spans="2:12" x14ac:dyDescent="0.3">
      <c r="B281" s="5" t="s">
        <v>303</v>
      </c>
      <c r="C281" s="6" t="s">
        <v>7</v>
      </c>
      <c r="D281" s="4">
        <v>77</v>
      </c>
      <c r="E281" s="13" t="s">
        <v>10</v>
      </c>
      <c r="F281" s="14">
        <v>45011</v>
      </c>
      <c r="G281" s="4">
        <v>130</v>
      </c>
      <c r="H281" s="4">
        <v>4.2</v>
      </c>
      <c r="I281" s="4">
        <f>IF(MONTH(Calls[[#This Row],[Date of Call]])&lt;=6, YEAR(Calls[[#This Row],[Date of Call]]), YEAR(Calls[[#This Row],[Date of Call]])+1)</f>
        <v>2023</v>
      </c>
      <c r="J281" s="5" t="str">
        <f>TEXT(Calls[[#This Row],[Date of Call]],"DDDD")</f>
        <v>Sunday</v>
      </c>
      <c r="K281" s="5" t="str">
        <f t="array" ref="K281">_xlfn.IFS(Calls[[#This Row],[Duration]]&lt;=10,"Under 10 mins", Calls[[#This Row],[Duration]]&lt;=30, "10 to 30 mins", Calls[[#This Row],[Duration]]&lt;=60, "30 to 60 mins", Calls[[#This Row],[Duration]]&lt;=120, "1 to 2 hours", TRUE, "More than 2 hours")</f>
        <v>1 to 2 hours</v>
      </c>
      <c r="L281" s="4">
        <f>ROUND(Calls[[#This Row],[Satisfaction Rating]],0)</f>
        <v>4</v>
      </c>
    </row>
    <row r="282" spans="2:12" x14ac:dyDescent="0.3">
      <c r="B282" s="5" t="s">
        <v>304</v>
      </c>
      <c r="C282" s="6" t="s">
        <v>14</v>
      </c>
      <c r="D282" s="4">
        <v>118</v>
      </c>
      <c r="E282" s="13" t="s">
        <v>13</v>
      </c>
      <c r="F282" s="14">
        <v>45011</v>
      </c>
      <c r="G282" s="4">
        <v>99</v>
      </c>
      <c r="H282" s="4">
        <v>5</v>
      </c>
      <c r="I282" s="4">
        <f>IF(MONTH(Calls[[#This Row],[Date of Call]])&lt;=6, YEAR(Calls[[#This Row],[Date of Call]]), YEAR(Calls[[#This Row],[Date of Call]])+1)</f>
        <v>2023</v>
      </c>
      <c r="J282" s="5" t="str">
        <f>TEXT(Calls[[#This Row],[Date of Call]],"DDDD")</f>
        <v>Sunday</v>
      </c>
      <c r="K282" s="5" t="str">
        <f t="array" ref="K282">_xlfn.IFS(Calls[[#This Row],[Duration]]&lt;=10,"Under 10 mins", Calls[[#This Row],[Duration]]&lt;=30, "10 to 30 mins", Calls[[#This Row],[Duration]]&lt;=60, "30 to 60 mins", Calls[[#This Row],[Duration]]&lt;=120, "1 to 2 hours", TRUE, "More than 2 hours")</f>
        <v>1 to 2 hours</v>
      </c>
      <c r="L282" s="4">
        <f>ROUND(Calls[[#This Row],[Satisfaction Rating]],0)</f>
        <v>5</v>
      </c>
    </row>
    <row r="283" spans="2:12" x14ac:dyDescent="0.3">
      <c r="B283" s="5" t="s">
        <v>305</v>
      </c>
      <c r="C283" s="6" t="s">
        <v>19</v>
      </c>
      <c r="D283" s="4">
        <v>75</v>
      </c>
      <c r="E283" s="13" t="s">
        <v>9</v>
      </c>
      <c r="F283" s="14">
        <v>45011</v>
      </c>
      <c r="G283" s="4">
        <v>135</v>
      </c>
      <c r="H283" s="4">
        <v>4.7</v>
      </c>
      <c r="I283" s="4">
        <f>IF(MONTH(Calls[[#This Row],[Date of Call]])&lt;=6, YEAR(Calls[[#This Row],[Date of Call]]), YEAR(Calls[[#This Row],[Date of Call]])+1)</f>
        <v>2023</v>
      </c>
      <c r="J283" s="5" t="str">
        <f>TEXT(Calls[[#This Row],[Date of Call]],"DDDD")</f>
        <v>Sunday</v>
      </c>
      <c r="K283" s="5" t="str">
        <f t="array" ref="K283">_xlfn.IFS(Calls[[#This Row],[Duration]]&lt;=10,"Under 10 mins", Calls[[#This Row],[Duration]]&lt;=30, "10 to 30 mins", Calls[[#This Row],[Duration]]&lt;=60, "30 to 60 mins", Calls[[#This Row],[Duration]]&lt;=120, "1 to 2 hours", TRUE, "More than 2 hours")</f>
        <v>1 to 2 hours</v>
      </c>
      <c r="L283" s="4">
        <f>ROUND(Calls[[#This Row],[Satisfaction Rating]],0)</f>
        <v>5</v>
      </c>
    </row>
    <row r="284" spans="2:12" x14ac:dyDescent="0.3">
      <c r="B284" s="5" t="s">
        <v>306</v>
      </c>
      <c r="C284" s="6" t="s">
        <v>12</v>
      </c>
      <c r="D284" s="4">
        <v>103</v>
      </c>
      <c r="E284" s="13" t="s">
        <v>10</v>
      </c>
      <c r="F284" s="14">
        <v>45011</v>
      </c>
      <c r="G284" s="4">
        <v>42</v>
      </c>
      <c r="H284" s="4">
        <v>2.8</v>
      </c>
      <c r="I284" s="4">
        <f>IF(MONTH(Calls[[#This Row],[Date of Call]])&lt;=6, YEAR(Calls[[#This Row],[Date of Call]]), YEAR(Calls[[#This Row],[Date of Call]])+1)</f>
        <v>2023</v>
      </c>
      <c r="J284" s="5" t="str">
        <f>TEXT(Calls[[#This Row],[Date of Call]],"DDDD")</f>
        <v>Sunday</v>
      </c>
      <c r="K284" s="5" t="str">
        <f t="array" ref="K284">_xlfn.IFS(Calls[[#This Row],[Duration]]&lt;=10,"Under 10 mins", Calls[[#This Row],[Duration]]&lt;=30, "10 to 30 mins", Calls[[#This Row],[Duration]]&lt;=60, "30 to 60 mins", Calls[[#This Row],[Duration]]&lt;=120, "1 to 2 hours", TRUE, "More than 2 hours")</f>
        <v>1 to 2 hours</v>
      </c>
      <c r="L284" s="4">
        <f>ROUND(Calls[[#This Row],[Satisfaction Rating]],0)</f>
        <v>3</v>
      </c>
    </row>
    <row r="285" spans="2:12" x14ac:dyDescent="0.3">
      <c r="B285" s="5" t="s">
        <v>307</v>
      </c>
      <c r="C285" s="6" t="s">
        <v>7</v>
      </c>
      <c r="D285" s="4">
        <v>116</v>
      </c>
      <c r="E285" s="13" t="s">
        <v>13</v>
      </c>
      <c r="F285" s="14">
        <v>45012</v>
      </c>
      <c r="G285" s="4">
        <v>63</v>
      </c>
      <c r="H285" s="4">
        <v>3.4</v>
      </c>
      <c r="I285" s="4">
        <f>IF(MONTH(Calls[[#This Row],[Date of Call]])&lt;=6, YEAR(Calls[[#This Row],[Date of Call]]), YEAR(Calls[[#This Row],[Date of Call]])+1)</f>
        <v>2023</v>
      </c>
      <c r="J285" s="5" t="str">
        <f>TEXT(Calls[[#This Row],[Date of Call]],"DDDD")</f>
        <v>Monday</v>
      </c>
      <c r="K285" s="5" t="str">
        <f t="array" ref="K285">_xlfn.IFS(Calls[[#This Row],[Duration]]&lt;=10,"Under 10 mins", Calls[[#This Row],[Duration]]&lt;=30, "10 to 30 mins", Calls[[#This Row],[Duration]]&lt;=60, "30 to 60 mins", Calls[[#This Row],[Duration]]&lt;=120, "1 to 2 hours", TRUE, "More than 2 hours")</f>
        <v>1 to 2 hours</v>
      </c>
      <c r="L285" s="4">
        <f>ROUND(Calls[[#This Row],[Satisfaction Rating]],0)</f>
        <v>3</v>
      </c>
    </row>
    <row r="286" spans="2:12" x14ac:dyDescent="0.3">
      <c r="B286" s="5" t="s">
        <v>308</v>
      </c>
      <c r="C286" s="6" t="s">
        <v>15</v>
      </c>
      <c r="D286" s="4">
        <v>61</v>
      </c>
      <c r="E286" s="13" t="s">
        <v>11</v>
      </c>
      <c r="F286" s="14">
        <v>45012</v>
      </c>
      <c r="G286" s="4">
        <v>140</v>
      </c>
      <c r="H286" s="4">
        <v>1.8</v>
      </c>
      <c r="I286" s="4">
        <f>IF(MONTH(Calls[[#This Row],[Date of Call]])&lt;=6, YEAR(Calls[[#This Row],[Date of Call]]), YEAR(Calls[[#This Row],[Date of Call]])+1)</f>
        <v>2023</v>
      </c>
      <c r="J286" s="5" t="str">
        <f>TEXT(Calls[[#This Row],[Date of Call]],"DDDD")</f>
        <v>Monday</v>
      </c>
      <c r="K286" s="5" t="str">
        <f t="array" ref="K286">_xlfn.IFS(Calls[[#This Row],[Duration]]&lt;=10,"Under 10 mins", Calls[[#This Row],[Duration]]&lt;=30, "10 to 30 mins", Calls[[#This Row],[Duration]]&lt;=60, "30 to 60 mins", Calls[[#This Row],[Duration]]&lt;=120, "1 to 2 hours", TRUE, "More than 2 hours")</f>
        <v>1 to 2 hours</v>
      </c>
      <c r="L286" s="4">
        <f>ROUND(Calls[[#This Row],[Satisfaction Rating]],0)</f>
        <v>2</v>
      </c>
    </row>
    <row r="287" spans="2:12" x14ac:dyDescent="0.3">
      <c r="B287" s="5" t="s">
        <v>309</v>
      </c>
      <c r="C287" s="6" t="s">
        <v>16</v>
      </c>
      <c r="D287" s="4">
        <v>126</v>
      </c>
      <c r="E287" s="13" t="s">
        <v>9</v>
      </c>
      <c r="F287" s="14">
        <v>45012</v>
      </c>
      <c r="G287" s="4">
        <v>128</v>
      </c>
      <c r="H287" s="4">
        <v>4.2</v>
      </c>
      <c r="I287" s="4">
        <f>IF(MONTH(Calls[[#This Row],[Date of Call]])&lt;=6, YEAR(Calls[[#This Row],[Date of Call]]), YEAR(Calls[[#This Row],[Date of Call]])+1)</f>
        <v>2023</v>
      </c>
      <c r="J287" s="5" t="str">
        <f>TEXT(Calls[[#This Row],[Date of Call]],"DDDD")</f>
        <v>Monday</v>
      </c>
      <c r="K287" s="5" t="str">
        <f t="array" ref="K287">_xlfn.IFS(Calls[[#This Row],[Duration]]&lt;=10,"Under 10 mins", Calls[[#This Row],[Duration]]&lt;=30, "10 to 30 mins", Calls[[#This Row],[Duration]]&lt;=60, "30 to 60 mins", Calls[[#This Row],[Duration]]&lt;=120, "1 to 2 hours", TRUE, "More than 2 hours")</f>
        <v>More than 2 hours</v>
      </c>
      <c r="L287" s="4">
        <f>ROUND(Calls[[#This Row],[Satisfaction Rating]],0)</f>
        <v>4</v>
      </c>
    </row>
    <row r="288" spans="2:12" x14ac:dyDescent="0.3">
      <c r="B288" s="5" t="s">
        <v>310</v>
      </c>
      <c r="C288" s="6" t="s">
        <v>24</v>
      </c>
      <c r="D288" s="4">
        <v>141</v>
      </c>
      <c r="E288" s="13" t="s">
        <v>6</v>
      </c>
      <c r="F288" s="14">
        <v>45012</v>
      </c>
      <c r="G288" s="4">
        <v>80</v>
      </c>
      <c r="H288" s="4">
        <v>4.4000000000000004</v>
      </c>
      <c r="I288" s="4">
        <f>IF(MONTH(Calls[[#This Row],[Date of Call]])&lt;=6, YEAR(Calls[[#This Row],[Date of Call]]), YEAR(Calls[[#This Row],[Date of Call]])+1)</f>
        <v>2023</v>
      </c>
      <c r="J288" s="5" t="str">
        <f>TEXT(Calls[[#This Row],[Date of Call]],"DDDD")</f>
        <v>Monday</v>
      </c>
      <c r="K288" s="5" t="str">
        <f t="array" ref="K288">_xlfn.IFS(Calls[[#This Row],[Duration]]&lt;=10,"Under 10 mins", Calls[[#This Row],[Duration]]&lt;=30, "10 to 30 mins", Calls[[#This Row],[Duration]]&lt;=60, "30 to 60 mins", Calls[[#This Row],[Duration]]&lt;=120, "1 to 2 hours", TRUE, "More than 2 hours")</f>
        <v>More than 2 hours</v>
      </c>
      <c r="L288" s="4">
        <f>ROUND(Calls[[#This Row],[Satisfaction Rating]],0)</f>
        <v>4</v>
      </c>
    </row>
    <row r="289" spans="2:12" x14ac:dyDescent="0.3">
      <c r="B289" s="5" t="s">
        <v>311</v>
      </c>
      <c r="C289" s="6" t="s">
        <v>8</v>
      </c>
      <c r="D289" s="4">
        <v>95</v>
      </c>
      <c r="E289" s="13" t="s">
        <v>13</v>
      </c>
      <c r="F289" s="14">
        <v>45012</v>
      </c>
      <c r="G289" s="4">
        <v>28</v>
      </c>
      <c r="H289" s="4">
        <v>2.7</v>
      </c>
      <c r="I289" s="4">
        <f>IF(MONTH(Calls[[#This Row],[Date of Call]])&lt;=6, YEAR(Calls[[#This Row],[Date of Call]]), YEAR(Calls[[#This Row],[Date of Call]])+1)</f>
        <v>2023</v>
      </c>
      <c r="J289" s="5" t="str">
        <f>TEXT(Calls[[#This Row],[Date of Call]],"DDDD")</f>
        <v>Monday</v>
      </c>
      <c r="K289" s="5" t="str">
        <f t="array" ref="K289">_xlfn.IFS(Calls[[#This Row],[Duration]]&lt;=10,"Under 10 mins", Calls[[#This Row],[Duration]]&lt;=30, "10 to 30 mins", Calls[[#This Row],[Duration]]&lt;=60, "30 to 60 mins", Calls[[#This Row],[Duration]]&lt;=120, "1 to 2 hours", TRUE, "More than 2 hours")</f>
        <v>1 to 2 hours</v>
      </c>
      <c r="L289" s="4">
        <f>ROUND(Calls[[#This Row],[Satisfaction Rating]],0)</f>
        <v>3</v>
      </c>
    </row>
    <row r="290" spans="2:12" x14ac:dyDescent="0.3">
      <c r="B290" s="5" t="s">
        <v>312</v>
      </c>
      <c r="C290" s="6" t="s">
        <v>19</v>
      </c>
      <c r="D290" s="4">
        <v>39</v>
      </c>
      <c r="E290" s="13" t="s">
        <v>11</v>
      </c>
      <c r="F290" s="14">
        <v>45013</v>
      </c>
      <c r="G290" s="4">
        <v>81</v>
      </c>
      <c r="H290" s="4">
        <v>5</v>
      </c>
      <c r="I290" s="4">
        <f>IF(MONTH(Calls[[#This Row],[Date of Call]])&lt;=6, YEAR(Calls[[#This Row],[Date of Call]]), YEAR(Calls[[#This Row],[Date of Call]])+1)</f>
        <v>2023</v>
      </c>
      <c r="J290" s="5" t="str">
        <f>TEXT(Calls[[#This Row],[Date of Call]],"DDDD")</f>
        <v>Tuesday</v>
      </c>
      <c r="K290" s="5" t="str">
        <f t="array" ref="K290">_xlfn.IFS(Calls[[#This Row],[Duration]]&lt;=10,"Under 10 mins", Calls[[#This Row],[Duration]]&lt;=30, "10 to 30 mins", Calls[[#This Row],[Duration]]&lt;=60, "30 to 60 mins", Calls[[#This Row],[Duration]]&lt;=120, "1 to 2 hours", TRUE, "More than 2 hours")</f>
        <v>30 to 60 mins</v>
      </c>
      <c r="L290" s="4">
        <f>ROUND(Calls[[#This Row],[Satisfaction Rating]],0)</f>
        <v>5</v>
      </c>
    </row>
    <row r="291" spans="2:12" x14ac:dyDescent="0.3">
      <c r="B291" s="5" t="s">
        <v>313</v>
      </c>
      <c r="C291" s="6" t="s">
        <v>12</v>
      </c>
      <c r="D291" s="4">
        <v>127</v>
      </c>
      <c r="E291" s="13" t="s">
        <v>9</v>
      </c>
      <c r="F291" s="14">
        <v>45013</v>
      </c>
      <c r="G291" s="4">
        <v>99</v>
      </c>
      <c r="H291" s="4">
        <v>3.9</v>
      </c>
      <c r="I291" s="4">
        <f>IF(MONTH(Calls[[#This Row],[Date of Call]])&lt;=6, YEAR(Calls[[#This Row],[Date of Call]]), YEAR(Calls[[#This Row],[Date of Call]])+1)</f>
        <v>2023</v>
      </c>
      <c r="J291" s="5" t="str">
        <f>TEXT(Calls[[#This Row],[Date of Call]],"DDDD")</f>
        <v>Tuesday</v>
      </c>
      <c r="K291" s="5" t="str">
        <f t="array" ref="K291">_xlfn.IFS(Calls[[#This Row],[Duration]]&lt;=10,"Under 10 mins", Calls[[#This Row],[Duration]]&lt;=30, "10 to 30 mins", Calls[[#This Row],[Duration]]&lt;=60, "30 to 60 mins", Calls[[#This Row],[Duration]]&lt;=120, "1 to 2 hours", TRUE, "More than 2 hours")</f>
        <v>More than 2 hours</v>
      </c>
      <c r="L291" s="4">
        <f>ROUND(Calls[[#This Row],[Satisfaction Rating]],0)</f>
        <v>4</v>
      </c>
    </row>
    <row r="292" spans="2:12" x14ac:dyDescent="0.3">
      <c r="B292" s="5" t="s">
        <v>314</v>
      </c>
      <c r="C292" s="6" t="s">
        <v>15</v>
      </c>
      <c r="D292" s="4">
        <v>78</v>
      </c>
      <c r="E292" s="13" t="s">
        <v>9</v>
      </c>
      <c r="F292" s="14">
        <v>45013</v>
      </c>
      <c r="G292" s="4">
        <v>43</v>
      </c>
      <c r="H292" s="4">
        <v>3.8</v>
      </c>
      <c r="I292" s="4">
        <f>IF(MONTH(Calls[[#This Row],[Date of Call]])&lt;=6, YEAR(Calls[[#This Row],[Date of Call]]), YEAR(Calls[[#This Row],[Date of Call]])+1)</f>
        <v>2023</v>
      </c>
      <c r="J292" s="5" t="str">
        <f>TEXT(Calls[[#This Row],[Date of Call]],"DDDD")</f>
        <v>Tuesday</v>
      </c>
      <c r="K292" s="5" t="str">
        <f t="array" ref="K292">_xlfn.IFS(Calls[[#This Row],[Duration]]&lt;=10,"Under 10 mins", Calls[[#This Row],[Duration]]&lt;=30, "10 to 30 mins", Calls[[#This Row],[Duration]]&lt;=60, "30 to 60 mins", Calls[[#This Row],[Duration]]&lt;=120, "1 to 2 hours", TRUE, "More than 2 hours")</f>
        <v>1 to 2 hours</v>
      </c>
      <c r="L292" s="4">
        <f>ROUND(Calls[[#This Row],[Satisfaction Rating]],0)</f>
        <v>4</v>
      </c>
    </row>
    <row r="293" spans="2:12" x14ac:dyDescent="0.3">
      <c r="B293" s="5" t="s">
        <v>315</v>
      </c>
      <c r="C293" s="6" t="s">
        <v>14</v>
      </c>
      <c r="D293" s="4">
        <v>40</v>
      </c>
      <c r="E293" s="13" t="s">
        <v>9</v>
      </c>
      <c r="F293" s="14">
        <v>45013</v>
      </c>
      <c r="G293" s="4">
        <v>34</v>
      </c>
      <c r="H293" s="4">
        <v>4.5999999999999996</v>
      </c>
      <c r="I293" s="4">
        <f>IF(MONTH(Calls[[#This Row],[Date of Call]])&lt;=6, YEAR(Calls[[#This Row],[Date of Call]]), YEAR(Calls[[#This Row],[Date of Call]])+1)</f>
        <v>2023</v>
      </c>
      <c r="J293" s="5" t="str">
        <f>TEXT(Calls[[#This Row],[Date of Call]],"DDDD")</f>
        <v>Tuesday</v>
      </c>
      <c r="K293" s="5" t="str">
        <f t="array" ref="K293">_xlfn.IFS(Calls[[#This Row],[Duration]]&lt;=10,"Under 10 mins", Calls[[#This Row],[Duration]]&lt;=30, "10 to 30 mins", Calls[[#This Row],[Duration]]&lt;=60, "30 to 60 mins", Calls[[#This Row],[Duration]]&lt;=120, "1 to 2 hours", TRUE, "More than 2 hours")</f>
        <v>30 to 60 mins</v>
      </c>
      <c r="L293" s="4">
        <f>ROUND(Calls[[#This Row],[Satisfaction Rating]],0)</f>
        <v>5</v>
      </c>
    </row>
    <row r="294" spans="2:12" x14ac:dyDescent="0.3">
      <c r="B294" s="5" t="s">
        <v>316</v>
      </c>
      <c r="C294" s="6" t="s">
        <v>15</v>
      </c>
      <c r="D294" s="4">
        <v>56</v>
      </c>
      <c r="E294" s="13" t="s">
        <v>11</v>
      </c>
      <c r="F294" s="14">
        <v>45013</v>
      </c>
      <c r="G294" s="4">
        <v>225</v>
      </c>
      <c r="H294" s="4">
        <v>4.5999999999999996</v>
      </c>
      <c r="I294" s="4">
        <f>IF(MONTH(Calls[[#This Row],[Date of Call]])&lt;=6, YEAR(Calls[[#This Row],[Date of Call]]), YEAR(Calls[[#This Row],[Date of Call]])+1)</f>
        <v>2023</v>
      </c>
      <c r="J294" s="5" t="str">
        <f>TEXT(Calls[[#This Row],[Date of Call]],"DDDD")</f>
        <v>Tuesday</v>
      </c>
      <c r="K294" s="5" t="str">
        <f t="array" ref="K294">_xlfn.IFS(Calls[[#This Row],[Duration]]&lt;=10,"Under 10 mins", Calls[[#This Row],[Duration]]&lt;=30, "10 to 30 mins", Calls[[#This Row],[Duration]]&lt;=60, "30 to 60 mins", Calls[[#This Row],[Duration]]&lt;=120, "1 to 2 hours", TRUE, "More than 2 hours")</f>
        <v>30 to 60 mins</v>
      </c>
      <c r="L294" s="4">
        <f>ROUND(Calls[[#This Row],[Satisfaction Rating]],0)</f>
        <v>5</v>
      </c>
    </row>
    <row r="295" spans="2:12" x14ac:dyDescent="0.3">
      <c r="B295" s="5" t="s">
        <v>317</v>
      </c>
      <c r="C295" s="6" t="s">
        <v>19</v>
      </c>
      <c r="D295" s="4">
        <v>59</v>
      </c>
      <c r="E295" s="13" t="s">
        <v>6</v>
      </c>
      <c r="F295" s="14">
        <v>45013</v>
      </c>
      <c r="G295" s="4">
        <v>210</v>
      </c>
      <c r="H295" s="4">
        <v>4.5</v>
      </c>
      <c r="I295" s="4">
        <f>IF(MONTH(Calls[[#This Row],[Date of Call]])&lt;=6, YEAR(Calls[[#This Row],[Date of Call]]), YEAR(Calls[[#This Row],[Date of Call]])+1)</f>
        <v>2023</v>
      </c>
      <c r="J295" s="5" t="str">
        <f>TEXT(Calls[[#This Row],[Date of Call]],"DDDD")</f>
        <v>Tuesday</v>
      </c>
      <c r="K295" s="5" t="str">
        <f t="array" ref="K295">_xlfn.IFS(Calls[[#This Row],[Duration]]&lt;=10,"Under 10 mins", Calls[[#This Row],[Duration]]&lt;=30, "10 to 30 mins", Calls[[#This Row],[Duration]]&lt;=60, "30 to 60 mins", Calls[[#This Row],[Duration]]&lt;=120, "1 to 2 hours", TRUE, "More than 2 hours")</f>
        <v>30 to 60 mins</v>
      </c>
      <c r="L295" s="4">
        <f>ROUND(Calls[[#This Row],[Satisfaction Rating]],0)</f>
        <v>5</v>
      </c>
    </row>
    <row r="296" spans="2:12" x14ac:dyDescent="0.3">
      <c r="B296" s="5" t="s">
        <v>318</v>
      </c>
      <c r="C296" s="6" t="s">
        <v>16</v>
      </c>
      <c r="D296" s="4">
        <v>30</v>
      </c>
      <c r="E296" s="13" t="s">
        <v>9</v>
      </c>
      <c r="F296" s="14">
        <v>45013</v>
      </c>
      <c r="G296" s="4">
        <v>168</v>
      </c>
      <c r="H296" s="4">
        <v>4.2</v>
      </c>
      <c r="I296" s="4">
        <f>IF(MONTH(Calls[[#This Row],[Date of Call]])&lt;=6, YEAR(Calls[[#This Row],[Date of Call]]), YEAR(Calls[[#This Row],[Date of Call]])+1)</f>
        <v>2023</v>
      </c>
      <c r="J296" s="5" t="str">
        <f>TEXT(Calls[[#This Row],[Date of Call]],"DDDD")</f>
        <v>Tuesday</v>
      </c>
      <c r="K296" s="5" t="str">
        <f t="array" ref="K296">_xlfn.IFS(Calls[[#This Row],[Duration]]&lt;=10,"Under 10 mins", Calls[[#This Row],[Duration]]&lt;=30, "10 to 30 mins", Calls[[#This Row],[Duration]]&lt;=60, "30 to 60 mins", Calls[[#This Row],[Duration]]&lt;=120, "1 to 2 hours", TRUE, "More than 2 hours")</f>
        <v>10 to 30 mins</v>
      </c>
      <c r="L296" s="4">
        <f>ROUND(Calls[[#This Row],[Satisfaction Rating]],0)</f>
        <v>4</v>
      </c>
    </row>
    <row r="297" spans="2:12" x14ac:dyDescent="0.3">
      <c r="B297" s="5" t="s">
        <v>319</v>
      </c>
      <c r="C297" s="6" t="s">
        <v>14</v>
      </c>
      <c r="D297" s="4">
        <v>63</v>
      </c>
      <c r="E297" s="13" t="s">
        <v>10</v>
      </c>
      <c r="F297" s="14">
        <v>45014</v>
      </c>
      <c r="G297" s="4">
        <v>82</v>
      </c>
      <c r="H297" s="4">
        <v>4.5</v>
      </c>
      <c r="I297" s="4">
        <f>IF(MONTH(Calls[[#This Row],[Date of Call]])&lt;=6, YEAR(Calls[[#This Row],[Date of Call]]), YEAR(Calls[[#This Row],[Date of Call]])+1)</f>
        <v>2023</v>
      </c>
      <c r="J297" s="5" t="str">
        <f>TEXT(Calls[[#This Row],[Date of Call]],"DDDD")</f>
        <v>Wednesday</v>
      </c>
      <c r="K297" s="5" t="str">
        <f t="array" ref="K297">_xlfn.IFS(Calls[[#This Row],[Duration]]&lt;=10,"Under 10 mins", Calls[[#This Row],[Duration]]&lt;=30, "10 to 30 mins", Calls[[#This Row],[Duration]]&lt;=60, "30 to 60 mins", Calls[[#This Row],[Duration]]&lt;=120, "1 to 2 hours", TRUE, "More than 2 hours")</f>
        <v>1 to 2 hours</v>
      </c>
      <c r="L297" s="4">
        <f>ROUND(Calls[[#This Row],[Satisfaction Rating]],0)</f>
        <v>5</v>
      </c>
    </row>
    <row r="298" spans="2:12" x14ac:dyDescent="0.3">
      <c r="B298" s="5" t="s">
        <v>320</v>
      </c>
      <c r="C298" s="6" t="s">
        <v>23</v>
      </c>
      <c r="D298" s="4">
        <v>56</v>
      </c>
      <c r="E298" s="13" t="s">
        <v>13</v>
      </c>
      <c r="F298" s="14">
        <v>45014</v>
      </c>
      <c r="G298" s="4">
        <v>88</v>
      </c>
      <c r="H298" s="4">
        <v>4.0999999999999996</v>
      </c>
      <c r="I298" s="4">
        <f>IF(MONTH(Calls[[#This Row],[Date of Call]])&lt;=6, YEAR(Calls[[#This Row],[Date of Call]]), YEAR(Calls[[#This Row],[Date of Call]])+1)</f>
        <v>2023</v>
      </c>
      <c r="J298" s="5" t="str">
        <f>TEXT(Calls[[#This Row],[Date of Call]],"DDDD")</f>
        <v>Wednesday</v>
      </c>
      <c r="K298" s="5" t="str">
        <f t="array" ref="K298">_xlfn.IFS(Calls[[#This Row],[Duration]]&lt;=10,"Under 10 mins", Calls[[#This Row],[Duration]]&lt;=30, "10 to 30 mins", Calls[[#This Row],[Duration]]&lt;=60, "30 to 60 mins", Calls[[#This Row],[Duration]]&lt;=120, "1 to 2 hours", TRUE, "More than 2 hours")</f>
        <v>30 to 60 mins</v>
      </c>
      <c r="L298" s="4">
        <f>ROUND(Calls[[#This Row],[Satisfaction Rating]],0)</f>
        <v>4</v>
      </c>
    </row>
    <row r="299" spans="2:12" x14ac:dyDescent="0.3">
      <c r="B299" s="5" t="s">
        <v>321</v>
      </c>
      <c r="C299" s="6" t="s">
        <v>5</v>
      </c>
      <c r="D299" s="4">
        <v>95</v>
      </c>
      <c r="E299" s="13" t="s">
        <v>10</v>
      </c>
      <c r="F299" s="14">
        <v>45014</v>
      </c>
      <c r="G299" s="4">
        <v>111</v>
      </c>
      <c r="H299" s="4">
        <v>3.3</v>
      </c>
      <c r="I299" s="4">
        <f>IF(MONTH(Calls[[#This Row],[Date of Call]])&lt;=6, YEAR(Calls[[#This Row],[Date of Call]]), YEAR(Calls[[#This Row],[Date of Call]])+1)</f>
        <v>2023</v>
      </c>
      <c r="J299" s="5" t="str">
        <f>TEXT(Calls[[#This Row],[Date of Call]],"DDDD")</f>
        <v>Wednesday</v>
      </c>
      <c r="K299" s="5" t="str">
        <f t="array" ref="K299">_xlfn.IFS(Calls[[#This Row],[Duration]]&lt;=10,"Under 10 mins", Calls[[#This Row],[Duration]]&lt;=30, "10 to 30 mins", Calls[[#This Row],[Duration]]&lt;=60, "30 to 60 mins", Calls[[#This Row],[Duration]]&lt;=120, "1 to 2 hours", TRUE, "More than 2 hours")</f>
        <v>1 to 2 hours</v>
      </c>
      <c r="L299" s="4">
        <f>ROUND(Calls[[#This Row],[Satisfaction Rating]],0)</f>
        <v>3</v>
      </c>
    </row>
    <row r="300" spans="2:12" x14ac:dyDescent="0.3">
      <c r="B300" s="5" t="s">
        <v>322</v>
      </c>
      <c r="C300" s="6" t="s">
        <v>17</v>
      </c>
      <c r="D300" s="4">
        <v>128</v>
      </c>
      <c r="E300" s="13" t="s">
        <v>6</v>
      </c>
      <c r="F300" s="14">
        <v>45014</v>
      </c>
      <c r="G300" s="4">
        <v>60</v>
      </c>
      <c r="H300" s="4">
        <v>3.8</v>
      </c>
      <c r="I300" s="4">
        <f>IF(MONTH(Calls[[#This Row],[Date of Call]])&lt;=6, YEAR(Calls[[#This Row],[Date of Call]]), YEAR(Calls[[#This Row],[Date of Call]])+1)</f>
        <v>2023</v>
      </c>
      <c r="J300" s="5" t="str">
        <f>TEXT(Calls[[#This Row],[Date of Call]],"DDDD")</f>
        <v>Wednesday</v>
      </c>
      <c r="K300" s="5" t="str">
        <f t="array" ref="K300">_xlfn.IFS(Calls[[#This Row],[Duration]]&lt;=10,"Under 10 mins", Calls[[#This Row],[Duration]]&lt;=30, "10 to 30 mins", Calls[[#This Row],[Duration]]&lt;=60, "30 to 60 mins", Calls[[#This Row],[Duration]]&lt;=120, "1 to 2 hours", TRUE, "More than 2 hours")</f>
        <v>More than 2 hours</v>
      </c>
      <c r="L300" s="4">
        <f>ROUND(Calls[[#This Row],[Satisfaction Rating]],0)</f>
        <v>4</v>
      </c>
    </row>
    <row r="301" spans="2:12" x14ac:dyDescent="0.3">
      <c r="B301" s="5" t="s">
        <v>323</v>
      </c>
      <c r="C301" s="6" t="s">
        <v>8</v>
      </c>
      <c r="D301" s="4">
        <v>49</v>
      </c>
      <c r="E301" s="13" t="s">
        <v>10</v>
      </c>
      <c r="F301" s="14">
        <v>45014</v>
      </c>
      <c r="G301" s="4">
        <v>80</v>
      </c>
      <c r="H301" s="4">
        <v>3</v>
      </c>
      <c r="I301" s="4">
        <f>IF(MONTH(Calls[[#This Row],[Date of Call]])&lt;=6, YEAR(Calls[[#This Row],[Date of Call]]), YEAR(Calls[[#This Row],[Date of Call]])+1)</f>
        <v>2023</v>
      </c>
      <c r="J301" s="5" t="str">
        <f>TEXT(Calls[[#This Row],[Date of Call]],"DDDD")</f>
        <v>Wednesday</v>
      </c>
      <c r="K301" s="5" t="str">
        <f t="array" ref="K301">_xlfn.IFS(Calls[[#This Row],[Duration]]&lt;=10,"Under 10 mins", Calls[[#This Row],[Duration]]&lt;=30, "10 to 30 mins", Calls[[#This Row],[Duration]]&lt;=60, "30 to 60 mins", Calls[[#This Row],[Duration]]&lt;=120, "1 to 2 hours", TRUE, "More than 2 hours")</f>
        <v>30 to 60 mins</v>
      </c>
      <c r="L301" s="4">
        <f>ROUND(Calls[[#This Row],[Satisfaction Rating]],0)</f>
        <v>3</v>
      </c>
    </row>
    <row r="302" spans="2:12" x14ac:dyDescent="0.3">
      <c r="B302" s="5" t="s">
        <v>324</v>
      </c>
      <c r="C302" s="6" t="s">
        <v>17</v>
      </c>
      <c r="D302" s="4">
        <v>89</v>
      </c>
      <c r="E302" s="13" t="s">
        <v>11</v>
      </c>
      <c r="F302" s="14">
        <v>45016</v>
      </c>
      <c r="G302" s="4">
        <v>90</v>
      </c>
      <c r="H302" s="4">
        <v>4.5999999999999996</v>
      </c>
      <c r="I302" s="4">
        <f>IF(MONTH(Calls[[#This Row],[Date of Call]])&lt;=6, YEAR(Calls[[#This Row],[Date of Call]]), YEAR(Calls[[#This Row],[Date of Call]])+1)</f>
        <v>2023</v>
      </c>
      <c r="J302" s="5" t="str">
        <f>TEXT(Calls[[#This Row],[Date of Call]],"DDDD")</f>
        <v>Friday</v>
      </c>
      <c r="K302" s="5" t="str">
        <f t="array" ref="K302">_xlfn.IFS(Calls[[#This Row],[Duration]]&lt;=10,"Under 10 mins", Calls[[#This Row],[Duration]]&lt;=30, "10 to 30 mins", Calls[[#This Row],[Duration]]&lt;=60, "30 to 60 mins", Calls[[#This Row],[Duration]]&lt;=120, "1 to 2 hours", TRUE, "More than 2 hours")</f>
        <v>1 to 2 hours</v>
      </c>
      <c r="L302" s="4">
        <f>ROUND(Calls[[#This Row],[Satisfaction Rating]],0)</f>
        <v>5</v>
      </c>
    </row>
    <row r="303" spans="2:12" x14ac:dyDescent="0.3">
      <c r="B303" s="5" t="s">
        <v>325</v>
      </c>
      <c r="C303" s="6" t="s">
        <v>22</v>
      </c>
      <c r="D303" s="4">
        <v>87</v>
      </c>
      <c r="E303" s="13" t="s">
        <v>10</v>
      </c>
      <c r="F303" s="14">
        <v>45016</v>
      </c>
      <c r="G303" s="4">
        <v>225</v>
      </c>
      <c r="H303" s="4">
        <v>2.9</v>
      </c>
      <c r="I303" s="4">
        <f>IF(MONTH(Calls[[#This Row],[Date of Call]])&lt;=6, YEAR(Calls[[#This Row],[Date of Call]]), YEAR(Calls[[#This Row],[Date of Call]])+1)</f>
        <v>2023</v>
      </c>
      <c r="J303" s="5" t="str">
        <f>TEXT(Calls[[#This Row],[Date of Call]],"DDDD")</f>
        <v>Friday</v>
      </c>
      <c r="K303" s="5" t="str">
        <f t="array" ref="K303">_xlfn.IFS(Calls[[#This Row],[Duration]]&lt;=10,"Under 10 mins", Calls[[#This Row],[Duration]]&lt;=30, "10 to 30 mins", Calls[[#This Row],[Duration]]&lt;=60, "30 to 60 mins", Calls[[#This Row],[Duration]]&lt;=120, "1 to 2 hours", TRUE, "More than 2 hours")</f>
        <v>1 to 2 hours</v>
      </c>
      <c r="L303" s="4">
        <f>ROUND(Calls[[#This Row],[Satisfaction Rating]],0)</f>
        <v>3</v>
      </c>
    </row>
    <row r="304" spans="2:12" x14ac:dyDescent="0.3">
      <c r="B304" s="5" t="s">
        <v>326</v>
      </c>
      <c r="C304" s="6" t="s">
        <v>20</v>
      </c>
      <c r="D304" s="4">
        <v>60</v>
      </c>
      <c r="E304" s="13" t="s">
        <v>9</v>
      </c>
      <c r="F304" s="14">
        <v>45017</v>
      </c>
      <c r="G304" s="4">
        <v>215</v>
      </c>
      <c r="H304" s="4">
        <v>3.2</v>
      </c>
      <c r="I304" s="4">
        <f>IF(MONTH(Calls[[#This Row],[Date of Call]])&lt;=6, YEAR(Calls[[#This Row],[Date of Call]]), YEAR(Calls[[#This Row],[Date of Call]])+1)</f>
        <v>2023</v>
      </c>
      <c r="J304" s="5" t="str">
        <f>TEXT(Calls[[#This Row],[Date of Call]],"DDDD")</f>
        <v>Saturday</v>
      </c>
      <c r="K304" s="5" t="str">
        <f t="array" ref="K304">_xlfn.IFS(Calls[[#This Row],[Duration]]&lt;=10,"Under 10 mins", Calls[[#This Row],[Duration]]&lt;=30, "10 to 30 mins", Calls[[#This Row],[Duration]]&lt;=60, "30 to 60 mins", Calls[[#This Row],[Duration]]&lt;=120, "1 to 2 hours", TRUE, "More than 2 hours")</f>
        <v>30 to 60 mins</v>
      </c>
      <c r="L304" s="4">
        <f>ROUND(Calls[[#This Row],[Satisfaction Rating]],0)</f>
        <v>3</v>
      </c>
    </row>
    <row r="305" spans="2:12" x14ac:dyDescent="0.3">
      <c r="B305" s="5" t="s">
        <v>327</v>
      </c>
      <c r="C305" s="6" t="s">
        <v>21</v>
      </c>
      <c r="D305" s="4">
        <v>42</v>
      </c>
      <c r="E305" s="13" t="s">
        <v>11</v>
      </c>
      <c r="F305" s="14">
        <v>45017</v>
      </c>
      <c r="G305" s="4">
        <v>45</v>
      </c>
      <c r="H305" s="4">
        <v>1.5</v>
      </c>
      <c r="I305" s="4">
        <f>IF(MONTH(Calls[[#This Row],[Date of Call]])&lt;=6, YEAR(Calls[[#This Row],[Date of Call]]), YEAR(Calls[[#This Row],[Date of Call]])+1)</f>
        <v>2023</v>
      </c>
      <c r="J305" s="5" t="str">
        <f>TEXT(Calls[[#This Row],[Date of Call]],"DDDD")</f>
        <v>Saturday</v>
      </c>
      <c r="K305" s="5" t="str">
        <f t="array" ref="K305">_xlfn.IFS(Calls[[#This Row],[Duration]]&lt;=10,"Under 10 mins", Calls[[#This Row],[Duration]]&lt;=30, "10 to 30 mins", Calls[[#This Row],[Duration]]&lt;=60, "30 to 60 mins", Calls[[#This Row],[Duration]]&lt;=120, "1 to 2 hours", TRUE, "More than 2 hours")</f>
        <v>30 to 60 mins</v>
      </c>
      <c r="L305" s="4">
        <f>ROUND(Calls[[#This Row],[Satisfaction Rating]],0)</f>
        <v>2</v>
      </c>
    </row>
    <row r="306" spans="2:12" x14ac:dyDescent="0.3">
      <c r="B306" s="5" t="s">
        <v>328</v>
      </c>
      <c r="C306" s="6" t="s">
        <v>18</v>
      </c>
      <c r="D306" s="4">
        <v>99</v>
      </c>
      <c r="E306" s="13" t="s">
        <v>9</v>
      </c>
      <c r="F306" s="14">
        <v>45017</v>
      </c>
      <c r="G306" s="4">
        <v>74</v>
      </c>
      <c r="H306" s="4">
        <v>4</v>
      </c>
      <c r="I306" s="4">
        <f>IF(MONTH(Calls[[#This Row],[Date of Call]])&lt;=6, YEAR(Calls[[#This Row],[Date of Call]]), YEAR(Calls[[#This Row],[Date of Call]])+1)</f>
        <v>2023</v>
      </c>
      <c r="J306" s="5" t="str">
        <f>TEXT(Calls[[#This Row],[Date of Call]],"DDDD")</f>
        <v>Saturday</v>
      </c>
      <c r="K306" s="5" t="str">
        <f t="array" ref="K306">_xlfn.IFS(Calls[[#This Row],[Duration]]&lt;=10,"Under 10 mins", Calls[[#This Row],[Duration]]&lt;=30, "10 to 30 mins", Calls[[#This Row],[Duration]]&lt;=60, "30 to 60 mins", Calls[[#This Row],[Duration]]&lt;=120, "1 to 2 hours", TRUE, "More than 2 hours")</f>
        <v>1 to 2 hours</v>
      </c>
      <c r="L306" s="4">
        <f>ROUND(Calls[[#This Row],[Satisfaction Rating]],0)</f>
        <v>4</v>
      </c>
    </row>
    <row r="307" spans="2:12" x14ac:dyDescent="0.3">
      <c r="B307" s="5" t="s">
        <v>329</v>
      </c>
      <c r="C307" s="6" t="s">
        <v>23</v>
      </c>
      <c r="D307" s="4">
        <v>20</v>
      </c>
      <c r="E307" s="13" t="s">
        <v>11</v>
      </c>
      <c r="F307" s="14">
        <v>45017</v>
      </c>
      <c r="G307" s="4">
        <v>60</v>
      </c>
      <c r="H307" s="4">
        <v>3.6</v>
      </c>
      <c r="I307" s="4">
        <f>IF(MONTH(Calls[[#This Row],[Date of Call]])&lt;=6, YEAR(Calls[[#This Row],[Date of Call]]), YEAR(Calls[[#This Row],[Date of Call]])+1)</f>
        <v>2023</v>
      </c>
      <c r="J307" s="5" t="str">
        <f>TEXT(Calls[[#This Row],[Date of Call]],"DDDD")</f>
        <v>Saturday</v>
      </c>
      <c r="K307" s="5" t="str">
        <f t="array" ref="K307">_xlfn.IFS(Calls[[#This Row],[Duration]]&lt;=10,"Under 10 mins", Calls[[#This Row],[Duration]]&lt;=30, "10 to 30 mins", Calls[[#This Row],[Duration]]&lt;=60, "30 to 60 mins", Calls[[#This Row],[Duration]]&lt;=120, "1 to 2 hours", TRUE, "More than 2 hours")</f>
        <v>10 to 30 mins</v>
      </c>
      <c r="L307" s="4">
        <f>ROUND(Calls[[#This Row],[Satisfaction Rating]],0)</f>
        <v>4</v>
      </c>
    </row>
    <row r="308" spans="2:12" x14ac:dyDescent="0.3">
      <c r="B308" s="5" t="s">
        <v>330</v>
      </c>
      <c r="C308" s="6" t="s">
        <v>14</v>
      </c>
      <c r="D308" s="4">
        <v>65</v>
      </c>
      <c r="E308" s="13" t="s">
        <v>9</v>
      </c>
      <c r="F308" s="14">
        <v>45017</v>
      </c>
      <c r="G308" s="4">
        <v>64</v>
      </c>
      <c r="H308" s="4">
        <v>3.7</v>
      </c>
      <c r="I308" s="4">
        <f>IF(MONTH(Calls[[#This Row],[Date of Call]])&lt;=6, YEAR(Calls[[#This Row],[Date of Call]]), YEAR(Calls[[#This Row],[Date of Call]])+1)</f>
        <v>2023</v>
      </c>
      <c r="J308" s="5" t="str">
        <f>TEXT(Calls[[#This Row],[Date of Call]],"DDDD")</f>
        <v>Saturday</v>
      </c>
      <c r="K308" s="5" t="str">
        <f t="array" ref="K308">_xlfn.IFS(Calls[[#This Row],[Duration]]&lt;=10,"Under 10 mins", Calls[[#This Row],[Duration]]&lt;=30, "10 to 30 mins", Calls[[#This Row],[Duration]]&lt;=60, "30 to 60 mins", Calls[[#This Row],[Duration]]&lt;=120, "1 to 2 hours", TRUE, "More than 2 hours")</f>
        <v>1 to 2 hours</v>
      </c>
      <c r="L308" s="4">
        <f>ROUND(Calls[[#This Row],[Satisfaction Rating]],0)</f>
        <v>4</v>
      </c>
    </row>
    <row r="309" spans="2:12" x14ac:dyDescent="0.3">
      <c r="B309" s="5" t="s">
        <v>331</v>
      </c>
      <c r="C309" s="6" t="s">
        <v>16</v>
      </c>
      <c r="D309" s="4">
        <v>71</v>
      </c>
      <c r="E309" s="13" t="s">
        <v>10</v>
      </c>
      <c r="F309" s="14">
        <v>45018</v>
      </c>
      <c r="G309" s="4">
        <v>110</v>
      </c>
      <c r="H309" s="4">
        <v>4.8</v>
      </c>
      <c r="I309" s="4">
        <f>IF(MONTH(Calls[[#This Row],[Date of Call]])&lt;=6, YEAR(Calls[[#This Row],[Date of Call]]), YEAR(Calls[[#This Row],[Date of Call]])+1)</f>
        <v>2023</v>
      </c>
      <c r="J309" s="5" t="str">
        <f>TEXT(Calls[[#This Row],[Date of Call]],"DDDD")</f>
        <v>Sunday</v>
      </c>
      <c r="K309" s="5" t="str">
        <f t="array" ref="K309">_xlfn.IFS(Calls[[#This Row],[Duration]]&lt;=10,"Under 10 mins", Calls[[#This Row],[Duration]]&lt;=30, "10 to 30 mins", Calls[[#This Row],[Duration]]&lt;=60, "30 to 60 mins", Calls[[#This Row],[Duration]]&lt;=120, "1 to 2 hours", TRUE, "More than 2 hours")</f>
        <v>1 to 2 hours</v>
      </c>
      <c r="L309" s="4">
        <f>ROUND(Calls[[#This Row],[Satisfaction Rating]],0)</f>
        <v>5</v>
      </c>
    </row>
    <row r="310" spans="2:12" x14ac:dyDescent="0.3">
      <c r="B310" s="5" t="s">
        <v>332</v>
      </c>
      <c r="C310" s="6" t="s">
        <v>12</v>
      </c>
      <c r="D310" s="4">
        <v>95</v>
      </c>
      <c r="E310" s="13" t="s">
        <v>6</v>
      </c>
      <c r="F310" s="14">
        <v>45018</v>
      </c>
      <c r="G310" s="4">
        <v>52</v>
      </c>
      <c r="H310" s="4">
        <v>1.2</v>
      </c>
      <c r="I310" s="4">
        <f>IF(MONTH(Calls[[#This Row],[Date of Call]])&lt;=6, YEAR(Calls[[#This Row],[Date of Call]]), YEAR(Calls[[#This Row],[Date of Call]])+1)</f>
        <v>2023</v>
      </c>
      <c r="J310" s="5" t="str">
        <f>TEXT(Calls[[#This Row],[Date of Call]],"DDDD")</f>
        <v>Sunday</v>
      </c>
      <c r="K310" s="5" t="str">
        <f t="array" ref="K310">_xlfn.IFS(Calls[[#This Row],[Duration]]&lt;=10,"Under 10 mins", Calls[[#This Row],[Duration]]&lt;=30, "10 to 30 mins", Calls[[#This Row],[Duration]]&lt;=60, "30 to 60 mins", Calls[[#This Row],[Duration]]&lt;=120, "1 to 2 hours", TRUE, "More than 2 hours")</f>
        <v>1 to 2 hours</v>
      </c>
      <c r="L310" s="4">
        <f>ROUND(Calls[[#This Row],[Satisfaction Rating]],0)</f>
        <v>1</v>
      </c>
    </row>
    <row r="311" spans="2:12" x14ac:dyDescent="0.3">
      <c r="B311" s="5" t="s">
        <v>333</v>
      </c>
      <c r="C311" s="6" t="s">
        <v>23</v>
      </c>
      <c r="D311" s="4">
        <v>81</v>
      </c>
      <c r="E311" s="13" t="s">
        <v>13</v>
      </c>
      <c r="F311" s="14">
        <v>45019</v>
      </c>
      <c r="G311" s="4">
        <v>160</v>
      </c>
      <c r="H311" s="4">
        <v>4.7</v>
      </c>
      <c r="I311" s="4">
        <f>IF(MONTH(Calls[[#This Row],[Date of Call]])&lt;=6, YEAR(Calls[[#This Row],[Date of Call]]), YEAR(Calls[[#This Row],[Date of Call]])+1)</f>
        <v>2023</v>
      </c>
      <c r="J311" s="5" t="str">
        <f>TEXT(Calls[[#This Row],[Date of Call]],"DDDD")</f>
        <v>Monday</v>
      </c>
      <c r="K311" s="5" t="str">
        <f t="array" ref="K311">_xlfn.IFS(Calls[[#This Row],[Duration]]&lt;=10,"Under 10 mins", Calls[[#This Row],[Duration]]&lt;=30, "10 to 30 mins", Calls[[#This Row],[Duration]]&lt;=60, "30 to 60 mins", Calls[[#This Row],[Duration]]&lt;=120, "1 to 2 hours", TRUE, "More than 2 hours")</f>
        <v>1 to 2 hours</v>
      </c>
      <c r="L311" s="4">
        <f>ROUND(Calls[[#This Row],[Satisfaction Rating]],0)</f>
        <v>5</v>
      </c>
    </row>
    <row r="312" spans="2:12" x14ac:dyDescent="0.3">
      <c r="B312" s="5" t="s">
        <v>334</v>
      </c>
      <c r="C312" s="6" t="s">
        <v>7</v>
      </c>
      <c r="D312" s="4">
        <v>137</v>
      </c>
      <c r="E312" s="13" t="s">
        <v>13</v>
      </c>
      <c r="F312" s="14">
        <v>45019</v>
      </c>
      <c r="G312" s="4">
        <v>215</v>
      </c>
      <c r="H312" s="4">
        <v>4.7</v>
      </c>
      <c r="I312" s="4">
        <f>IF(MONTH(Calls[[#This Row],[Date of Call]])&lt;=6, YEAR(Calls[[#This Row],[Date of Call]]), YEAR(Calls[[#This Row],[Date of Call]])+1)</f>
        <v>2023</v>
      </c>
      <c r="J312" s="5" t="str">
        <f>TEXT(Calls[[#This Row],[Date of Call]],"DDDD")</f>
        <v>Monday</v>
      </c>
      <c r="K312" s="5" t="str">
        <f t="array" ref="K312">_xlfn.IFS(Calls[[#This Row],[Duration]]&lt;=10,"Under 10 mins", Calls[[#This Row],[Duration]]&lt;=30, "10 to 30 mins", Calls[[#This Row],[Duration]]&lt;=60, "30 to 60 mins", Calls[[#This Row],[Duration]]&lt;=120, "1 to 2 hours", TRUE, "More than 2 hours")</f>
        <v>More than 2 hours</v>
      </c>
      <c r="L312" s="4">
        <f>ROUND(Calls[[#This Row],[Satisfaction Rating]],0)</f>
        <v>5</v>
      </c>
    </row>
    <row r="313" spans="2:12" x14ac:dyDescent="0.3">
      <c r="B313" s="5" t="s">
        <v>335</v>
      </c>
      <c r="C313" s="6" t="s">
        <v>7</v>
      </c>
      <c r="D313" s="4">
        <v>40</v>
      </c>
      <c r="E313" s="13" t="s">
        <v>6</v>
      </c>
      <c r="F313" s="14">
        <v>45019</v>
      </c>
      <c r="G313" s="4">
        <v>220</v>
      </c>
      <c r="H313" s="4">
        <v>4.5</v>
      </c>
      <c r="I313" s="4">
        <f>IF(MONTH(Calls[[#This Row],[Date of Call]])&lt;=6, YEAR(Calls[[#This Row],[Date of Call]]), YEAR(Calls[[#This Row],[Date of Call]])+1)</f>
        <v>2023</v>
      </c>
      <c r="J313" s="5" t="str">
        <f>TEXT(Calls[[#This Row],[Date of Call]],"DDDD")</f>
        <v>Monday</v>
      </c>
      <c r="K313" s="5" t="str">
        <f t="array" ref="K313">_xlfn.IFS(Calls[[#This Row],[Duration]]&lt;=10,"Under 10 mins", Calls[[#This Row],[Duration]]&lt;=30, "10 to 30 mins", Calls[[#This Row],[Duration]]&lt;=60, "30 to 60 mins", Calls[[#This Row],[Duration]]&lt;=120, "1 to 2 hours", TRUE, "More than 2 hours")</f>
        <v>30 to 60 mins</v>
      </c>
      <c r="L313" s="4">
        <f>ROUND(Calls[[#This Row],[Satisfaction Rating]],0)</f>
        <v>5</v>
      </c>
    </row>
    <row r="314" spans="2:12" x14ac:dyDescent="0.3">
      <c r="B314" s="5" t="s">
        <v>336</v>
      </c>
      <c r="C314" s="6" t="s">
        <v>18</v>
      </c>
      <c r="D314" s="4">
        <v>111</v>
      </c>
      <c r="E314" s="13" t="s">
        <v>9</v>
      </c>
      <c r="F314" s="14">
        <v>45020</v>
      </c>
      <c r="G314" s="4">
        <v>175</v>
      </c>
      <c r="H314" s="4">
        <v>3.5</v>
      </c>
      <c r="I314" s="4">
        <f>IF(MONTH(Calls[[#This Row],[Date of Call]])&lt;=6, YEAR(Calls[[#This Row],[Date of Call]]), YEAR(Calls[[#This Row],[Date of Call]])+1)</f>
        <v>2023</v>
      </c>
      <c r="J314" s="5" t="str">
        <f>TEXT(Calls[[#This Row],[Date of Call]],"DDDD")</f>
        <v>Tuesday</v>
      </c>
      <c r="K314" s="5" t="str">
        <f t="array" ref="K314">_xlfn.IFS(Calls[[#This Row],[Duration]]&lt;=10,"Under 10 mins", Calls[[#This Row],[Duration]]&lt;=30, "10 to 30 mins", Calls[[#This Row],[Duration]]&lt;=60, "30 to 60 mins", Calls[[#This Row],[Duration]]&lt;=120, "1 to 2 hours", TRUE, "More than 2 hours")</f>
        <v>1 to 2 hours</v>
      </c>
      <c r="L314" s="4">
        <f>ROUND(Calls[[#This Row],[Satisfaction Rating]],0)</f>
        <v>4</v>
      </c>
    </row>
    <row r="315" spans="2:12" x14ac:dyDescent="0.3">
      <c r="B315" s="5" t="s">
        <v>337</v>
      </c>
      <c r="C315" s="6" t="s">
        <v>16</v>
      </c>
      <c r="D315" s="4">
        <v>106</v>
      </c>
      <c r="E315" s="13" t="s">
        <v>9</v>
      </c>
      <c r="F315" s="14">
        <v>45020</v>
      </c>
      <c r="G315" s="4">
        <v>145</v>
      </c>
      <c r="H315" s="4">
        <v>4.0999999999999996</v>
      </c>
      <c r="I315" s="4">
        <f>IF(MONTH(Calls[[#This Row],[Date of Call]])&lt;=6, YEAR(Calls[[#This Row],[Date of Call]]), YEAR(Calls[[#This Row],[Date of Call]])+1)</f>
        <v>2023</v>
      </c>
      <c r="J315" s="5" t="str">
        <f>TEXT(Calls[[#This Row],[Date of Call]],"DDDD")</f>
        <v>Tuesday</v>
      </c>
      <c r="K315" s="5" t="str">
        <f t="array" ref="K315">_xlfn.IFS(Calls[[#This Row],[Duration]]&lt;=10,"Under 10 mins", Calls[[#This Row],[Duration]]&lt;=30, "10 to 30 mins", Calls[[#This Row],[Duration]]&lt;=60, "30 to 60 mins", Calls[[#This Row],[Duration]]&lt;=120, "1 to 2 hours", TRUE, "More than 2 hours")</f>
        <v>1 to 2 hours</v>
      </c>
      <c r="L315" s="4">
        <f>ROUND(Calls[[#This Row],[Satisfaction Rating]],0)</f>
        <v>4</v>
      </c>
    </row>
    <row r="316" spans="2:12" x14ac:dyDescent="0.3">
      <c r="B316" s="5" t="s">
        <v>338</v>
      </c>
      <c r="C316" s="6" t="s">
        <v>21</v>
      </c>
      <c r="D316" s="4">
        <v>133</v>
      </c>
      <c r="E316" s="13" t="s">
        <v>11</v>
      </c>
      <c r="F316" s="14">
        <v>45020</v>
      </c>
      <c r="G316" s="4">
        <v>72</v>
      </c>
      <c r="H316" s="4">
        <v>4.4000000000000004</v>
      </c>
      <c r="I316" s="4">
        <f>IF(MONTH(Calls[[#This Row],[Date of Call]])&lt;=6, YEAR(Calls[[#This Row],[Date of Call]]), YEAR(Calls[[#This Row],[Date of Call]])+1)</f>
        <v>2023</v>
      </c>
      <c r="J316" s="5" t="str">
        <f>TEXT(Calls[[#This Row],[Date of Call]],"DDDD")</f>
        <v>Tuesday</v>
      </c>
      <c r="K316" s="5" t="str">
        <f t="array" ref="K316">_xlfn.IFS(Calls[[#This Row],[Duration]]&lt;=10,"Under 10 mins", Calls[[#This Row],[Duration]]&lt;=30, "10 to 30 mins", Calls[[#This Row],[Duration]]&lt;=60, "30 to 60 mins", Calls[[#This Row],[Duration]]&lt;=120, "1 to 2 hours", TRUE, "More than 2 hours")</f>
        <v>More than 2 hours</v>
      </c>
      <c r="L316" s="4">
        <f>ROUND(Calls[[#This Row],[Satisfaction Rating]],0)</f>
        <v>4</v>
      </c>
    </row>
    <row r="317" spans="2:12" x14ac:dyDescent="0.3">
      <c r="B317" s="5" t="s">
        <v>339</v>
      </c>
      <c r="C317" s="6" t="s">
        <v>15</v>
      </c>
      <c r="D317" s="4">
        <v>38</v>
      </c>
      <c r="E317" s="13" t="s">
        <v>9</v>
      </c>
      <c r="F317" s="14">
        <v>45021</v>
      </c>
      <c r="G317" s="4">
        <v>81</v>
      </c>
      <c r="H317" s="4">
        <v>3.6</v>
      </c>
      <c r="I317" s="4">
        <f>IF(MONTH(Calls[[#This Row],[Date of Call]])&lt;=6, YEAR(Calls[[#This Row],[Date of Call]]), YEAR(Calls[[#This Row],[Date of Call]])+1)</f>
        <v>2023</v>
      </c>
      <c r="J317" s="5" t="str">
        <f>TEXT(Calls[[#This Row],[Date of Call]],"DDDD")</f>
        <v>Wednesday</v>
      </c>
      <c r="K317" s="5" t="str">
        <f t="array" ref="K317">_xlfn.IFS(Calls[[#This Row],[Duration]]&lt;=10,"Under 10 mins", Calls[[#This Row],[Duration]]&lt;=30, "10 to 30 mins", Calls[[#This Row],[Duration]]&lt;=60, "30 to 60 mins", Calls[[#This Row],[Duration]]&lt;=120, "1 to 2 hours", TRUE, "More than 2 hours")</f>
        <v>30 to 60 mins</v>
      </c>
      <c r="L317" s="4">
        <f>ROUND(Calls[[#This Row],[Satisfaction Rating]],0)</f>
        <v>4</v>
      </c>
    </row>
    <row r="318" spans="2:12" x14ac:dyDescent="0.3">
      <c r="B318" s="5" t="s">
        <v>340</v>
      </c>
      <c r="C318" s="6" t="s">
        <v>19</v>
      </c>
      <c r="D318" s="4">
        <v>130</v>
      </c>
      <c r="E318" s="13" t="s">
        <v>6</v>
      </c>
      <c r="F318" s="14">
        <v>45021</v>
      </c>
      <c r="G318" s="4">
        <v>54</v>
      </c>
      <c r="H318" s="4">
        <v>4.0999999999999996</v>
      </c>
      <c r="I318" s="4">
        <f>IF(MONTH(Calls[[#This Row],[Date of Call]])&lt;=6, YEAR(Calls[[#This Row],[Date of Call]]), YEAR(Calls[[#This Row],[Date of Call]])+1)</f>
        <v>2023</v>
      </c>
      <c r="J318" s="5" t="str">
        <f>TEXT(Calls[[#This Row],[Date of Call]],"DDDD")</f>
        <v>Wednesday</v>
      </c>
      <c r="K318" s="5" t="str">
        <f t="array" ref="K318">_xlfn.IFS(Calls[[#This Row],[Duration]]&lt;=10,"Under 10 mins", Calls[[#This Row],[Duration]]&lt;=30, "10 to 30 mins", Calls[[#This Row],[Duration]]&lt;=60, "30 to 60 mins", Calls[[#This Row],[Duration]]&lt;=120, "1 to 2 hours", TRUE, "More than 2 hours")</f>
        <v>More than 2 hours</v>
      </c>
      <c r="L318" s="4">
        <f>ROUND(Calls[[#This Row],[Satisfaction Rating]],0)</f>
        <v>4</v>
      </c>
    </row>
    <row r="319" spans="2:12" x14ac:dyDescent="0.3">
      <c r="B319" s="5" t="s">
        <v>341</v>
      </c>
      <c r="C319" s="6" t="s">
        <v>14</v>
      </c>
      <c r="D319" s="4">
        <v>23</v>
      </c>
      <c r="E319" s="13" t="s">
        <v>11</v>
      </c>
      <c r="F319" s="14">
        <v>45021</v>
      </c>
      <c r="G319" s="4">
        <v>105</v>
      </c>
      <c r="H319" s="4">
        <v>4.8</v>
      </c>
      <c r="I319" s="4">
        <f>IF(MONTH(Calls[[#This Row],[Date of Call]])&lt;=6, YEAR(Calls[[#This Row],[Date of Call]]), YEAR(Calls[[#This Row],[Date of Call]])+1)</f>
        <v>2023</v>
      </c>
      <c r="J319" s="5" t="str">
        <f>TEXT(Calls[[#This Row],[Date of Call]],"DDDD")</f>
        <v>Wednesday</v>
      </c>
      <c r="K319" s="5" t="str">
        <f t="array" ref="K319">_xlfn.IFS(Calls[[#This Row],[Duration]]&lt;=10,"Under 10 mins", Calls[[#This Row],[Duration]]&lt;=30, "10 to 30 mins", Calls[[#This Row],[Duration]]&lt;=60, "30 to 60 mins", Calls[[#This Row],[Duration]]&lt;=120, "1 to 2 hours", TRUE, "More than 2 hours")</f>
        <v>10 to 30 mins</v>
      </c>
      <c r="L319" s="4">
        <f>ROUND(Calls[[#This Row],[Satisfaction Rating]],0)</f>
        <v>5</v>
      </c>
    </row>
    <row r="320" spans="2:12" x14ac:dyDescent="0.3">
      <c r="B320" s="5" t="s">
        <v>342</v>
      </c>
      <c r="C320" s="6" t="s">
        <v>19</v>
      </c>
      <c r="D320" s="4">
        <v>124</v>
      </c>
      <c r="E320" s="13" t="s">
        <v>9</v>
      </c>
      <c r="F320" s="14">
        <v>45022</v>
      </c>
      <c r="G320" s="4">
        <v>176</v>
      </c>
      <c r="H320" s="4">
        <v>3.9</v>
      </c>
      <c r="I320" s="4">
        <f>IF(MONTH(Calls[[#This Row],[Date of Call]])&lt;=6, YEAR(Calls[[#This Row],[Date of Call]]), YEAR(Calls[[#This Row],[Date of Call]])+1)</f>
        <v>2023</v>
      </c>
      <c r="J320" s="5" t="str">
        <f>TEXT(Calls[[#This Row],[Date of Call]],"DDDD")</f>
        <v>Thursday</v>
      </c>
      <c r="K320" s="5" t="str">
        <f t="array" ref="K320">_xlfn.IFS(Calls[[#This Row],[Duration]]&lt;=10,"Under 10 mins", Calls[[#This Row],[Duration]]&lt;=30, "10 to 30 mins", Calls[[#This Row],[Duration]]&lt;=60, "30 to 60 mins", Calls[[#This Row],[Duration]]&lt;=120, "1 to 2 hours", TRUE, "More than 2 hours")</f>
        <v>More than 2 hours</v>
      </c>
      <c r="L320" s="4">
        <f>ROUND(Calls[[#This Row],[Satisfaction Rating]],0)</f>
        <v>4</v>
      </c>
    </row>
    <row r="321" spans="2:12" x14ac:dyDescent="0.3">
      <c r="B321" s="5" t="s">
        <v>343</v>
      </c>
      <c r="C321" s="6" t="s">
        <v>23</v>
      </c>
      <c r="D321" s="4">
        <v>107</v>
      </c>
      <c r="E321" s="13" t="s">
        <v>9</v>
      </c>
      <c r="F321" s="14">
        <v>45022</v>
      </c>
      <c r="G321" s="4">
        <v>115</v>
      </c>
      <c r="H321" s="4">
        <v>3.8</v>
      </c>
      <c r="I321" s="4">
        <f>IF(MONTH(Calls[[#This Row],[Date of Call]])&lt;=6, YEAR(Calls[[#This Row],[Date of Call]]), YEAR(Calls[[#This Row],[Date of Call]])+1)</f>
        <v>2023</v>
      </c>
      <c r="J321" s="5" t="str">
        <f>TEXT(Calls[[#This Row],[Date of Call]],"DDDD")</f>
        <v>Thursday</v>
      </c>
      <c r="K321" s="5" t="str">
        <f t="array" ref="K321">_xlfn.IFS(Calls[[#This Row],[Duration]]&lt;=10,"Under 10 mins", Calls[[#This Row],[Duration]]&lt;=30, "10 to 30 mins", Calls[[#This Row],[Duration]]&lt;=60, "30 to 60 mins", Calls[[#This Row],[Duration]]&lt;=120, "1 to 2 hours", TRUE, "More than 2 hours")</f>
        <v>1 to 2 hours</v>
      </c>
      <c r="L321" s="4">
        <f>ROUND(Calls[[#This Row],[Satisfaction Rating]],0)</f>
        <v>4</v>
      </c>
    </row>
    <row r="322" spans="2:12" x14ac:dyDescent="0.3">
      <c r="B322" s="5" t="s">
        <v>344</v>
      </c>
      <c r="C322" s="6" t="s">
        <v>7</v>
      </c>
      <c r="D322" s="4">
        <v>60</v>
      </c>
      <c r="E322" s="13" t="s">
        <v>10</v>
      </c>
      <c r="F322" s="14">
        <v>45022</v>
      </c>
      <c r="G322" s="4">
        <v>116</v>
      </c>
      <c r="H322" s="4">
        <v>3.9</v>
      </c>
      <c r="I322" s="4">
        <f>IF(MONTH(Calls[[#This Row],[Date of Call]])&lt;=6, YEAR(Calls[[#This Row],[Date of Call]]), YEAR(Calls[[#This Row],[Date of Call]])+1)</f>
        <v>2023</v>
      </c>
      <c r="J322" s="5" t="str">
        <f>TEXT(Calls[[#This Row],[Date of Call]],"DDDD")</f>
        <v>Thursday</v>
      </c>
      <c r="K322" s="5" t="str">
        <f t="array" ref="K322">_xlfn.IFS(Calls[[#This Row],[Duration]]&lt;=10,"Under 10 mins", Calls[[#This Row],[Duration]]&lt;=30, "10 to 30 mins", Calls[[#This Row],[Duration]]&lt;=60, "30 to 60 mins", Calls[[#This Row],[Duration]]&lt;=120, "1 to 2 hours", TRUE, "More than 2 hours")</f>
        <v>30 to 60 mins</v>
      </c>
      <c r="L322" s="4">
        <f>ROUND(Calls[[#This Row],[Satisfaction Rating]],0)</f>
        <v>4</v>
      </c>
    </row>
    <row r="323" spans="2:12" x14ac:dyDescent="0.3">
      <c r="B323" s="5" t="s">
        <v>345</v>
      </c>
      <c r="C323" s="6" t="s">
        <v>7</v>
      </c>
      <c r="D323" s="4">
        <v>158</v>
      </c>
      <c r="E323" s="13" t="s">
        <v>6</v>
      </c>
      <c r="F323" s="14">
        <v>45022</v>
      </c>
      <c r="G323" s="4">
        <v>100</v>
      </c>
      <c r="H323" s="4">
        <v>4.0999999999999996</v>
      </c>
      <c r="I323" s="4">
        <f>IF(MONTH(Calls[[#This Row],[Date of Call]])&lt;=6, YEAR(Calls[[#This Row],[Date of Call]]), YEAR(Calls[[#This Row],[Date of Call]])+1)</f>
        <v>2023</v>
      </c>
      <c r="J323" s="5" t="str">
        <f>TEXT(Calls[[#This Row],[Date of Call]],"DDDD")</f>
        <v>Thursday</v>
      </c>
      <c r="K323" s="5" t="str">
        <f t="array" ref="K323">_xlfn.IFS(Calls[[#This Row],[Duration]]&lt;=10,"Under 10 mins", Calls[[#This Row],[Duration]]&lt;=30, "10 to 30 mins", Calls[[#This Row],[Duration]]&lt;=60, "30 to 60 mins", Calls[[#This Row],[Duration]]&lt;=120, "1 to 2 hours", TRUE, "More than 2 hours")</f>
        <v>More than 2 hours</v>
      </c>
      <c r="L323" s="4">
        <f>ROUND(Calls[[#This Row],[Satisfaction Rating]],0)</f>
        <v>4</v>
      </c>
    </row>
    <row r="324" spans="2:12" x14ac:dyDescent="0.3">
      <c r="B324" s="5" t="s">
        <v>346</v>
      </c>
      <c r="C324" s="6" t="s">
        <v>22</v>
      </c>
      <c r="D324" s="4">
        <v>110</v>
      </c>
      <c r="E324" s="13" t="s">
        <v>6</v>
      </c>
      <c r="F324" s="14">
        <v>45023</v>
      </c>
      <c r="G324" s="4">
        <v>36</v>
      </c>
      <c r="H324" s="4">
        <v>2.2000000000000002</v>
      </c>
      <c r="I324" s="4">
        <f>IF(MONTH(Calls[[#This Row],[Date of Call]])&lt;=6, YEAR(Calls[[#This Row],[Date of Call]]), YEAR(Calls[[#This Row],[Date of Call]])+1)</f>
        <v>2023</v>
      </c>
      <c r="J324" s="5" t="str">
        <f>TEXT(Calls[[#This Row],[Date of Call]],"DDDD")</f>
        <v>Friday</v>
      </c>
      <c r="K324" s="5" t="str">
        <f t="array" ref="K324">_xlfn.IFS(Calls[[#This Row],[Duration]]&lt;=10,"Under 10 mins", Calls[[#This Row],[Duration]]&lt;=30, "10 to 30 mins", Calls[[#This Row],[Duration]]&lt;=60, "30 to 60 mins", Calls[[#This Row],[Duration]]&lt;=120, "1 to 2 hours", TRUE, "More than 2 hours")</f>
        <v>1 to 2 hours</v>
      </c>
      <c r="L324" s="4">
        <f>ROUND(Calls[[#This Row],[Satisfaction Rating]],0)</f>
        <v>2</v>
      </c>
    </row>
    <row r="325" spans="2:12" x14ac:dyDescent="0.3">
      <c r="B325" s="5" t="s">
        <v>347</v>
      </c>
      <c r="C325" s="6" t="s">
        <v>17</v>
      </c>
      <c r="D325" s="4">
        <v>70</v>
      </c>
      <c r="E325" s="13" t="s">
        <v>6</v>
      </c>
      <c r="F325" s="14">
        <v>45023</v>
      </c>
      <c r="G325" s="4">
        <v>114</v>
      </c>
      <c r="H325" s="4">
        <v>5</v>
      </c>
      <c r="I325" s="4">
        <f>IF(MONTH(Calls[[#This Row],[Date of Call]])&lt;=6, YEAR(Calls[[#This Row],[Date of Call]]), YEAR(Calls[[#This Row],[Date of Call]])+1)</f>
        <v>2023</v>
      </c>
      <c r="J325" s="5" t="str">
        <f>TEXT(Calls[[#This Row],[Date of Call]],"DDDD")</f>
        <v>Friday</v>
      </c>
      <c r="K325" s="5" t="str">
        <f t="array" ref="K325">_xlfn.IFS(Calls[[#This Row],[Duration]]&lt;=10,"Under 10 mins", Calls[[#This Row],[Duration]]&lt;=30, "10 to 30 mins", Calls[[#This Row],[Duration]]&lt;=60, "30 to 60 mins", Calls[[#This Row],[Duration]]&lt;=120, "1 to 2 hours", TRUE, "More than 2 hours")</f>
        <v>1 to 2 hours</v>
      </c>
      <c r="L325" s="4">
        <f>ROUND(Calls[[#This Row],[Satisfaction Rating]],0)</f>
        <v>5</v>
      </c>
    </row>
    <row r="326" spans="2:12" x14ac:dyDescent="0.3">
      <c r="B326" s="5" t="s">
        <v>348</v>
      </c>
      <c r="C326" s="6" t="s">
        <v>17</v>
      </c>
      <c r="D326" s="4">
        <v>150</v>
      </c>
      <c r="E326" s="13" t="s">
        <v>10</v>
      </c>
      <c r="F326" s="14">
        <v>45023</v>
      </c>
      <c r="G326" s="4">
        <v>24</v>
      </c>
      <c r="H326" s="4">
        <v>3.8</v>
      </c>
      <c r="I326" s="4">
        <f>IF(MONTH(Calls[[#This Row],[Date of Call]])&lt;=6, YEAR(Calls[[#This Row],[Date of Call]]), YEAR(Calls[[#This Row],[Date of Call]])+1)</f>
        <v>2023</v>
      </c>
      <c r="J326" s="5" t="str">
        <f>TEXT(Calls[[#This Row],[Date of Call]],"DDDD")</f>
        <v>Friday</v>
      </c>
      <c r="K326" s="5" t="str">
        <f t="array" ref="K326">_xlfn.IFS(Calls[[#This Row],[Duration]]&lt;=10,"Under 10 mins", Calls[[#This Row],[Duration]]&lt;=30, "10 to 30 mins", Calls[[#This Row],[Duration]]&lt;=60, "30 to 60 mins", Calls[[#This Row],[Duration]]&lt;=120, "1 to 2 hours", TRUE, "More than 2 hours")</f>
        <v>More than 2 hours</v>
      </c>
      <c r="L326" s="4">
        <f>ROUND(Calls[[#This Row],[Satisfaction Rating]],0)</f>
        <v>4</v>
      </c>
    </row>
    <row r="327" spans="2:12" x14ac:dyDescent="0.3">
      <c r="B327" s="5" t="s">
        <v>349</v>
      </c>
      <c r="C327" s="6" t="s">
        <v>15</v>
      </c>
      <c r="D327" s="4">
        <v>36</v>
      </c>
      <c r="E327" s="13" t="s">
        <v>9</v>
      </c>
      <c r="F327" s="14">
        <v>45023</v>
      </c>
      <c r="G327" s="4">
        <v>135</v>
      </c>
      <c r="H327" s="4">
        <v>4.5999999999999996</v>
      </c>
      <c r="I327" s="4">
        <f>IF(MONTH(Calls[[#This Row],[Date of Call]])&lt;=6, YEAR(Calls[[#This Row],[Date of Call]]), YEAR(Calls[[#This Row],[Date of Call]])+1)</f>
        <v>2023</v>
      </c>
      <c r="J327" s="5" t="str">
        <f>TEXT(Calls[[#This Row],[Date of Call]],"DDDD")</f>
        <v>Friday</v>
      </c>
      <c r="K327" s="5" t="str">
        <f t="array" ref="K327">_xlfn.IFS(Calls[[#This Row],[Duration]]&lt;=10,"Under 10 mins", Calls[[#This Row],[Duration]]&lt;=30, "10 to 30 mins", Calls[[#This Row],[Duration]]&lt;=60, "30 to 60 mins", Calls[[#This Row],[Duration]]&lt;=120, "1 to 2 hours", TRUE, "More than 2 hours")</f>
        <v>30 to 60 mins</v>
      </c>
      <c r="L327" s="4">
        <f>ROUND(Calls[[#This Row],[Satisfaction Rating]],0)</f>
        <v>5</v>
      </c>
    </row>
    <row r="328" spans="2:12" x14ac:dyDescent="0.3">
      <c r="B328" s="5" t="s">
        <v>350</v>
      </c>
      <c r="C328" s="6" t="s">
        <v>19</v>
      </c>
      <c r="D328" s="4">
        <v>74</v>
      </c>
      <c r="E328" s="13" t="s">
        <v>9</v>
      </c>
      <c r="F328" s="14">
        <v>45023</v>
      </c>
      <c r="G328" s="4">
        <v>30</v>
      </c>
      <c r="H328" s="4">
        <v>4</v>
      </c>
      <c r="I328" s="4">
        <f>IF(MONTH(Calls[[#This Row],[Date of Call]])&lt;=6, YEAR(Calls[[#This Row],[Date of Call]]), YEAR(Calls[[#This Row],[Date of Call]])+1)</f>
        <v>2023</v>
      </c>
      <c r="J328" s="5" t="str">
        <f>TEXT(Calls[[#This Row],[Date of Call]],"DDDD")</f>
        <v>Friday</v>
      </c>
      <c r="K328" s="5" t="str">
        <f t="array" ref="K328">_xlfn.IFS(Calls[[#This Row],[Duration]]&lt;=10,"Under 10 mins", Calls[[#This Row],[Duration]]&lt;=30, "10 to 30 mins", Calls[[#This Row],[Duration]]&lt;=60, "30 to 60 mins", Calls[[#This Row],[Duration]]&lt;=120, "1 to 2 hours", TRUE, "More than 2 hours")</f>
        <v>1 to 2 hours</v>
      </c>
      <c r="L328" s="4">
        <f>ROUND(Calls[[#This Row],[Satisfaction Rating]],0)</f>
        <v>4</v>
      </c>
    </row>
    <row r="329" spans="2:12" x14ac:dyDescent="0.3">
      <c r="B329" s="5" t="s">
        <v>351</v>
      </c>
      <c r="C329" s="6" t="s">
        <v>12</v>
      </c>
      <c r="D329" s="4">
        <v>75</v>
      </c>
      <c r="E329" s="13" t="s">
        <v>9</v>
      </c>
      <c r="F329" s="14">
        <v>45023</v>
      </c>
      <c r="G329" s="4">
        <v>84</v>
      </c>
      <c r="H329" s="4">
        <v>2.8</v>
      </c>
      <c r="I329" s="4">
        <f>IF(MONTH(Calls[[#This Row],[Date of Call]])&lt;=6, YEAR(Calls[[#This Row],[Date of Call]]), YEAR(Calls[[#This Row],[Date of Call]])+1)</f>
        <v>2023</v>
      </c>
      <c r="J329" s="5" t="str">
        <f>TEXT(Calls[[#This Row],[Date of Call]],"DDDD")</f>
        <v>Friday</v>
      </c>
      <c r="K329" s="5" t="str">
        <f t="array" ref="K329">_xlfn.IFS(Calls[[#This Row],[Duration]]&lt;=10,"Under 10 mins", Calls[[#This Row],[Duration]]&lt;=30, "10 to 30 mins", Calls[[#This Row],[Duration]]&lt;=60, "30 to 60 mins", Calls[[#This Row],[Duration]]&lt;=120, "1 to 2 hours", TRUE, "More than 2 hours")</f>
        <v>1 to 2 hours</v>
      </c>
      <c r="L329" s="4">
        <f>ROUND(Calls[[#This Row],[Satisfaction Rating]],0)</f>
        <v>3</v>
      </c>
    </row>
    <row r="330" spans="2:12" x14ac:dyDescent="0.3">
      <c r="B330" s="5" t="s">
        <v>352</v>
      </c>
      <c r="C330" s="6" t="s">
        <v>5</v>
      </c>
      <c r="D330" s="4">
        <v>70</v>
      </c>
      <c r="E330" s="13" t="s">
        <v>13</v>
      </c>
      <c r="F330" s="14">
        <v>45023</v>
      </c>
      <c r="G330" s="4">
        <v>42</v>
      </c>
      <c r="H330" s="4">
        <v>4.4000000000000004</v>
      </c>
      <c r="I330" s="4">
        <f>IF(MONTH(Calls[[#This Row],[Date of Call]])&lt;=6, YEAR(Calls[[#This Row],[Date of Call]]), YEAR(Calls[[#This Row],[Date of Call]])+1)</f>
        <v>2023</v>
      </c>
      <c r="J330" s="5" t="str">
        <f>TEXT(Calls[[#This Row],[Date of Call]],"DDDD")</f>
        <v>Friday</v>
      </c>
      <c r="K330" s="5" t="str">
        <f t="array" ref="K330">_xlfn.IFS(Calls[[#This Row],[Duration]]&lt;=10,"Under 10 mins", Calls[[#This Row],[Duration]]&lt;=30, "10 to 30 mins", Calls[[#This Row],[Duration]]&lt;=60, "30 to 60 mins", Calls[[#This Row],[Duration]]&lt;=120, "1 to 2 hours", TRUE, "More than 2 hours")</f>
        <v>1 to 2 hours</v>
      </c>
      <c r="L330" s="4">
        <f>ROUND(Calls[[#This Row],[Satisfaction Rating]],0)</f>
        <v>4</v>
      </c>
    </row>
    <row r="331" spans="2:12" x14ac:dyDescent="0.3">
      <c r="B331" s="5" t="s">
        <v>353</v>
      </c>
      <c r="C331" s="6" t="s">
        <v>22</v>
      </c>
      <c r="D331" s="4">
        <v>23</v>
      </c>
      <c r="E331" s="13" t="s">
        <v>6</v>
      </c>
      <c r="F331" s="14">
        <v>45023</v>
      </c>
      <c r="G331" s="4">
        <v>117</v>
      </c>
      <c r="H331" s="4">
        <v>2.4</v>
      </c>
      <c r="I331" s="4">
        <f>IF(MONTH(Calls[[#This Row],[Date of Call]])&lt;=6, YEAR(Calls[[#This Row],[Date of Call]]), YEAR(Calls[[#This Row],[Date of Call]])+1)</f>
        <v>2023</v>
      </c>
      <c r="J331" s="5" t="str">
        <f>TEXT(Calls[[#This Row],[Date of Call]],"DDDD")</f>
        <v>Friday</v>
      </c>
      <c r="K331" s="5" t="str">
        <f t="array" ref="K331">_xlfn.IFS(Calls[[#This Row],[Duration]]&lt;=10,"Under 10 mins", Calls[[#This Row],[Duration]]&lt;=30, "10 to 30 mins", Calls[[#This Row],[Duration]]&lt;=60, "30 to 60 mins", Calls[[#This Row],[Duration]]&lt;=120, "1 to 2 hours", TRUE, "More than 2 hours")</f>
        <v>10 to 30 mins</v>
      </c>
      <c r="L331" s="4">
        <f>ROUND(Calls[[#This Row],[Satisfaction Rating]],0)</f>
        <v>2</v>
      </c>
    </row>
    <row r="332" spans="2:12" x14ac:dyDescent="0.3">
      <c r="B332" s="5" t="s">
        <v>354</v>
      </c>
      <c r="C332" s="6" t="s">
        <v>18</v>
      </c>
      <c r="D332" s="4">
        <v>104</v>
      </c>
      <c r="E332" s="13" t="s">
        <v>11</v>
      </c>
      <c r="F332" s="14">
        <v>45023</v>
      </c>
      <c r="G332" s="4">
        <v>164</v>
      </c>
      <c r="H332" s="4">
        <v>4</v>
      </c>
      <c r="I332" s="4">
        <f>IF(MONTH(Calls[[#This Row],[Date of Call]])&lt;=6, YEAR(Calls[[#This Row],[Date of Call]]), YEAR(Calls[[#This Row],[Date of Call]])+1)</f>
        <v>2023</v>
      </c>
      <c r="J332" s="5" t="str">
        <f>TEXT(Calls[[#This Row],[Date of Call]],"DDDD")</f>
        <v>Friday</v>
      </c>
      <c r="K332" s="5" t="str">
        <f t="array" ref="K332">_xlfn.IFS(Calls[[#This Row],[Duration]]&lt;=10,"Under 10 mins", Calls[[#This Row],[Duration]]&lt;=30, "10 to 30 mins", Calls[[#This Row],[Duration]]&lt;=60, "30 to 60 mins", Calls[[#This Row],[Duration]]&lt;=120, "1 to 2 hours", TRUE, "More than 2 hours")</f>
        <v>1 to 2 hours</v>
      </c>
      <c r="L332" s="4">
        <f>ROUND(Calls[[#This Row],[Satisfaction Rating]],0)</f>
        <v>4</v>
      </c>
    </row>
    <row r="333" spans="2:12" x14ac:dyDescent="0.3">
      <c r="B333" s="5" t="s">
        <v>355</v>
      </c>
      <c r="C333" s="6" t="s">
        <v>17</v>
      </c>
      <c r="D333" s="4">
        <v>95</v>
      </c>
      <c r="E333" s="13" t="s">
        <v>13</v>
      </c>
      <c r="F333" s="14">
        <v>45024</v>
      </c>
      <c r="G333" s="4">
        <v>123</v>
      </c>
      <c r="H333" s="4">
        <v>4.4000000000000004</v>
      </c>
      <c r="I333" s="4">
        <f>IF(MONTH(Calls[[#This Row],[Date of Call]])&lt;=6, YEAR(Calls[[#This Row],[Date of Call]]), YEAR(Calls[[#This Row],[Date of Call]])+1)</f>
        <v>2023</v>
      </c>
      <c r="J333" s="5" t="str">
        <f>TEXT(Calls[[#This Row],[Date of Call]],"DDDD")</f>
        <v>Saturday</v>
      </c>
      <c r="K333" s="5" t="str">
        <f t="array" ref="K333">_xlfn.IFS(Calls[[#This Row],[Duration]]&lt;=10,"Under 10 mins", Calls[[#This Row],[Duration]]&lt;=30, "10 to 30 mins", Calls[[#This Row],[Duration]]&lt;=60, "30 to 60 mins", Calls[[#This Row],[Duration]]&lt;=120, "1 to 2 hours", TRUE, "More than 2 hours")</f>
        <v>1 to 2 hours</v>
      </c>
      <c r="L333" s="4">
        <f>ROUND(Calls[[#This Row],[Satisfaction Rating]],0)</f>
        <v>4</v>
      </c>
    </row>
    <row r="334" spans="2:12" x14ac:dyDescent="0.3">
      <c r="B334" s="5" t="s">
        <v>356</v>
      </c>
      <c r="C334" s="6" t="s">
        <v>8</v>
      </c>
      <c r="D334" s="4">
        <v>49</v>
      </c>
      <c r="E334" s="13" t="s">
        <v>10</v>
      </c>
      <c r="F334" s="14">
        <v>45024</v>
      </c>
      <c r="G334" s="4">
        <v>172</v>
      </c>
      <c r="H334" s="4">
        <v>2.9</v>
      </c>
      <c r="I334" s="4">
        <f>IF(MONTH(Calls[[#This Row],[Date of Call]])&lt;=6, YEAR(Calls[[#This Row],[Date of Call]]), YEAR(Calls[[#This Row],[Date of Call]])+1)</f>
        <v>2023</v>
      </c>
      <c r="J334" s="5" t="str">
        <f>TEXT(Calls[[#This Row],[Date of Call]],"DDDD")</f>
        <v>Saturday</v>
      </c>
      <c r="K334" s="5" t="str">
        <f t="array" ref="K334">_xlfn.IFS(Calls[[#This Row],[Duration]]&lt;=10,"Under 10 mins", Calls[[#This Row],[Duration]]&lt;=30, "10 to 30 mins", Calls[[#This Row],[Duration]]&lt;=60, "30 to 60 mins", Calls[[#This Row],[Duration]]&lt;=120, "1 to 2 hours", TRUE, "More than 2 hours")</f>
        <v>30 to 60 mins</v>
      </c>
      <c r="L334" s="4">
        <f>ROUND(Calls[[#This Row],[Satisfaction Rating]],0)</f>
        <v>3</v>
      </c>
    </row>
    <row r="335" spans="2:12" x14ac:dyDescent="0.3">
      <c r="B335" s="5" t="s">
        <v>357</v>
      </c>
      <c r="C335" s="6" t="s">
        <v>16</v>
      </c>
      <c r="D335" s="4">
        <v>8</v>
      </c>
      <c r="E335" s="13" t="s">
        <v>6</v>
      </c>
      <c r="F335" s="14">
        <v>45024</v>
      </c>
      <c r="G335" s="4">
        <v>20</v>
      </c>
      <c r="H335" s="4">
        <v>4.8</v>
      </c>
      <c r="I335" s="4">
        <f>IF(MONTH(Calls[[#This Row],[Date of Call]])&lt;=6, YEAR(Calls[[#This Row],[Date of Call]]), YEAR(Calls[[#This Row],[Date of Call]])+1)</f>
        <v>2023</v>
      </c>
      <c r="J335" s="5" t="str">
        <f>TEXT(Calls[[#This Row],[Date of Call]],"DDDD")</f>
        <v>Saturday</v>
      </c>
      <c r="K335" s="5" t="str">
        <f t="array" ref="K335">_xlfn.IFS(Calls[[#This Row],[Duration]]&lt;=10,"Under 10 mins", Calls[[#This Row],[Duration]]&lt;=30, "10 to 30 mins", Calls[[#This Row],[Duration]]&lt;=60, "30 to 60 mins", Calls[[#This Row],[Duration]]&lt;=120, "1 to 2 hours", TRUE, "More than 2 hours")</f>
        <v>Under 10 mins</v>
      </c>
      <c r="L335" s="4">
        <f>ROUND(Calls[[#This Row],[Satisfaction Rating]],0)</f>
        <v>5</v>
      </c>
    </row>
    <row r="336" spans="2:12" x14ac:dyDescent="0.3">
      <c r="B336" s="5" t="s">
        <v>358</v>
      </c>
      <c r="C336" s="6" t="s">
        <v>17</v>
      </c>
      <c r="D336" s="4">
        <v>157</v>
      </c>
      <c r="E336" s="13" t="s">
        <v>10</v>
      </c>
      <c r="F336" s="14">
        <v>45024</v>
      </c>
      <c r="G336" s="4">
        <v>72</v>
      </c>
      <c r="H336" s="4">
        <v>3.7</v>
      </c>
      <c r="I336" s="4">
        <f>IF(MONTH(Calls[[#This Row],[Date of Call]])&lt;=6, YEAR(Calls[[#This Row],[Date of Call]]), YEAR(Calls[[#This Row],[Date of Call]])+1)</f>
        <v>2023</v>
      </c>
      <c r="J336" s="5" t="str">
        <f>TEXT(Calls[[#This Row],[Date of Call]],"DDDD")</f>
        <v>Saturday</v>
      </c>
      <c r="K336" s="5" t="str">
        <f t="array" ref="K336">_xlfn.IFS(Calls[[#This Row],[Duration]]&lt;=10,"Under 10 mins", Calls[[#This Row],[Duration]]&lt;=30, "10 to 30 mins", Calls[[#This Row],[Duration]]&lt;=60, "30 to 60 mins", Calls[[#This Row],[Duration]]&lt;=120, "1 to 2 hours", TRUE, "More than 2 hours")</f>
        <v>More than 2 hours</v>
      </c>
      <c r="L336" s="4">
        <f>ROUND(Calls[[#This Row],[Satisfaction Rating]],0)</f>
        <v>4</v>
      </c>
    </row>
    <row r="337" spans="2:12" x14ac:dyDescent="0.3">
      <c r="B337" s="5" t="s">
        <v>359</v>
      </c>
      <c r="C337" s="6" t="s">
        <v>23</v>
      </c>
      <c r="D337" s="4">
        <v>74</v>
      </c>
      <c r="E337" s="13" t="s">
        <v>9</v>
      </c>
      <c r="F337" s="14">
        <v>45024</v>
      </c>
      <c r="G337" s="4">
        <v>32</v>
      </c>
      <c r="H337" s="4">
        <v>4.8</v>
      </c>
      <c r="I337" s="4">
        <f>IF(MONTH(Calls[[#This Row],[Date of Call]])&lt;=6, YEAR(Calls[[#This Row],[Date of Call]]), YEAR(Calls[[#This Row],[Date of Call]])+1)</f>
        <v>2023</v>
      </c>
      <c r="J337" s="5" t="str">
        <f>TEXT(Calls[[#This Row],[Date of Call]],"DDDD")</f>
        <v>Saturday</v>
      </c>
      <c r="K337" s="5" t="str">
        <f t="array" ref="K337">_xlfn.IFS(Calls[[#This Row],[Duration]]&lt;=10,"Under 10 mins", Calls[[#This Row],[Duration]]&lt;=30, "10 to 30 mins", Calls[[#This Row],[Duration]]&lt;=60, "30 to 60 mins", Calls[[#This Row],[Duration]]&lt;=120, "1 to 2 hours", TRUE, "More than 2 hours")</f>
        <v>1 to 2 hours</v>
      </c>
      <c r="L337" s="4">
        <f>ROUND(Calls[[#This Row],[Satisfaction Rating]],0)</f>
        <v>5</v>
      </c>
    </row>
    <row r="338" spans="2:12" x14ac:dyDescent="0.3">
      <c r="B338" s="5" t="s">
        <v>360</v>
      </c>
      <c r="C338" s="6" t="s">
        <v>22</v>
      </c>
      <c r="D338" s="4">
        <v>72</v>
      </c>
      <c r="E338" s="13" t="s">
        <v>13</v>
      </c>
      <c r="F338" s="14">
        <v>45024</v>
      </c>
      <c r="G338" s="4">
        <v>140</v>
      </c>
      <c r="H338" s="4">
        <v>3.2</v>
      </c>
      <c r="I338" s="4">
        <f>IF(MONTH(Calls[[#This Row],[Date of Call]])&lt;=6, YEAR(Calls[[#This Row],[Date of Call]]), YEAR(Calls[[#This Row],[Date of Call]])+1)</f>
        <v>2023</v>
      </c>
      <c r="J338" s="5" t="str">
        <f>TEXT(Calls[[#This Row],[Date of Call]],"DDDD")</f>
        <v>Saturday</v>
      </c>
      <c r="K338" s="5" t="str">
        <f t="array" ref="K338">_xlfn.IFS(Calls[[#This Row],[Duration]]&lt;=10,"Under 10 mins", Calls[[#This Row],[Duration]]&lt;=30, "10 to 30 mins", Calls[[#This Row],[Duration]]&lt;=60, "30 to 60 mins", Calls[[#This Row],[Duration]]&lt;=120, "1 to 2 hours", TRUE, "More than 2 hours")</f>
        <v>1 to 2 hours</v>
      </c>
      <c r="L338" s="4">
        <f>ROUND(Calls[[#This Row],[Satisfaction Rating]],0)</f>
        <v>3</v>
      </c>
    </row>
    <row r="339" spans="2:12" x14ac:dyDescent="0.3">
      <c r="B339" s="5" t="s">
        <v>361</v>
      </c>
      <c r="C339" s="6" t="s">
        <v>23</v>
      </c>
      <c r="D339" s="4">
        <v>79</v>
      </c>
      <c r="E339" s="13" t="s">
        <v>9</v>
      </c>
      <c r="F339" s="14">
        <v>45025</v>
      </c>
      <c r="G339" s="4">
        <v>120</v>
      </c>
      <c r="H339" s="4">
        <v>4.9000000000000004</v>
      </c>
      <c r="I339" s="4">
        <f>IF(MONTH(Calls[[#This Row],[Date of Call]])&lt;=6, YEAR(Calls[[#This Row],[Date of Call]]), YEAR(Calls[[#This Row],[Date of Call]])+1)</f>
        <v>2023</v>
      </c>
      <c r="J339" s="5" t="str">
        <f>TEXT(Calls[[#This Row],[Date of Call]],"DDDD")</f>
        <v>Sunday</v>
      </c>
      <c r="K339" s="5" t="str">
        <f t="array" ref="K339">_xlfn.IFS(Calls[[#This Row],[Duration]]&lt;=10,"Under 10 mins", Calls[[#This Row],[Duration]]&lt;=30, "10 to 30 mins", Calls[[#This Row],[Duration]]&lt;=60, "30 to 60 mins", Calls[[#This Row],[Duration]]&lt;=120, "1 to 2 hours", TRUE, "More than 2 hours")</f>
        <v>1 to 2 hours</v>
      </c>
      <c r="L339" s="4">
        <f>ROUND(Calls[[#This Row],[Satisfaction Rating]],0)</f>
        <v>5</v>
      </c>
    </row>
    <row r="340" spans="2:12" x14ac:dyDescent="0.3">
      <c r="B340" s="5" t="s">
        <v>362</v>
      </c>
      <c r="C340" s="6" t="s">
        <v>19</v>
      </c>
      <c r="D340" s="4">
        <v>23</v>
      </c>
      <c r="E340" s="13" t="s">
        <v>9</v>
      </c>
      <c r="F340" s="14">
        <v>45025</v>
      </c>
      <c r="G340" s="4">
        <v>86</v>
      </c>
      <c r="H340" s="4">
        <v>2.2000000000000002</v>
      </c>
      <c r="I340" s="4">
        <f>IF(MONTH(Calls[[#This Row],[Date of Call]])&lt;=6, YEAR(Calls[[#This Row],[Date of Call]]), YEAR(Calls[[#This Row],[Date of Call]])+1)</f>
        <v>2023</v>
      </c>
      <c r="J340" s="5" t="str">
        <f>TEXT(Calls[[#This Row],[Date of Call]],"DDDD")</f>
        <v>Sunday</v>
      </c>
      <c r="K340" s="5" t="str">
        <f t="array" ref="K340">_xlfn.IFS(Calls[[#This Row],[Duration]]&lt;=10,"Under 10 mins", Calls[[#This Row],[Duration]]&lt;=30, "10 to 30 mins", Calls[[#This Row],[Duration]]&lt;=60, "30 to 60 mins", Calls[[#This Row],[Duration]]&lt;=120, "1 to 2 hours", TRUE, "More than 2 hours")</f>
        <v>10 to 30 mins</v>
      </c>
      <c r="L340" s="4">
        <f>ROUND(Calls[[#This Row],[Satisfaction Rating]],0)</f>
        <v>2</v>
      </c>
    </row>
    <row r="341" spans="2:12" x14ac:dyDescent="0.3">
      <c r="B341" s="5" t="s">
        <v>363</v>
      </c>
      <c r="C341" s="6" t="s">
        <v>12</v>
      </c>
      <c r="D341" s="4">
        <v>69</v>
      </c>
      <c r="E341" s="13" t="s">
        <v>9</v>
      </c>
      <c r="F341" s="14">
        <v>45025</v>
      </c>
      <c r="G341" s="4">
        <v>132</v>
      </c>
      <c r="H341" s="4">
        <v>5</v>
      </c>
      <c r="I341" s="4">
        <f>IF(MONTH(Calls[[#This Row],[Date of Call]])&lt;=6, YEAR(Calls[[#This Row],[Date of Call]]), YEAR(Calls[[#This Row],[Date of Call]])+1)</f>
        <v>2023</v>
      </c>
      <c r="J341" s="5" t="str">
        <f>TEXT(Calls[[#This Row],[Date of Call]],"DDDD")</f>
        <v>Sunday</v>
      </c>
      <c r="K341" s="5" t="str">
        <f t="array" ref="K341">_xlfn.IFS(Calls[[#This Row],[Duration]]&lt;=10,"Under 10 mins", Calls[[#This Row],[Duration]]&lt;=30, "10 to 30 mins", Calls[[#This Row],[Duration]]&lt;=60, "30 to 60 mins", Calls[[#This Row],[Duration]]&lt;=120, "1 to 2 hours", TRUE, "More than 2 hours")</f>
        <v>1 to 2 hours</v>
      </c>
      <c r="L341" s="4">
        <f>ROUND(Calls[[#This Row],[Satisfaction Rating]],0)</f>
        <v>5</v>
      </c>
    </row>
    <row r="342" spans="2:12" x14ac:dyDescent="0.3">
      <c r="B342" s="5" t="s">
        <v>364</v>
      </c>
      <c r="C342" s="6" t="s">
        <v>7</v>
      </c>
      <c r="D342" s="4">
        <v>64</v>
      </c>
      <c r="E342" s="13" t="s">
        <v>9</v>
      </c>
      <c r="F342" s="14">
        <v>45025</v>
      </c>
      <c r="G342" s="4">
        <v>80</v>
      </c>
      <c r="H342" s="4">
        <v>3.3</v>
      </c>
      <c r="I342" s="4">
        <f>IF(MONTH(Calls[[#This Row],[Date of Call]])&lt;=6, YEAR(Calls[[#This Row],[Date of Call]]), YEAR(Calls[[#This Row],[Date of Call]])+1)</f>
        <v>2023</v>
      </c>
      <c r="J342" s="5" t="str">
        <f>TEXT(Calls[[#This Row],[Date of Call]],"DDDD")</f>
        <v>Sunday</v>
      </c>
      <c r="K342" s="5" t="str">
        <f t="array" ref="K342">_xlfn.IFS(Calls[[#This Row],[Duration]]&lt;=10,"Under 10 mins", Calls[[#This Row],[Duration]]&lt;=30, "10 to 30 mins", Calls[[#This Row],[Duration]]&lt;=60, "30 to 60 mins", Calls[[#This Row],[Duration]]&lt;=120, "1 to 2 hours", TRUE, "More than 2 hours")</f>
        <v>1 to 2 hours</v>
      </c>
      <c r="L342" s="4">
        <f>ROUND(Calls[[#This Row],[Satisfaction Rating]],0)</f>
        <v>3</v>
      </c>
    </row>
    <row r="343" spans="2:12" x14ac:dyDescent="0.3">
      <c r="B343" s="5" t="s">
        <v>365</v>
      </c>
      <c r="C343" s="6" t="s">
        <v>24</v>
      </c>
      <c r="D343" s="4">
        <v>47</v>
      </c>
      <c r="E343" s="13" t="s">
        <v>10</v>
      </c>
      <c r="F343" s="14">
        <v>45025</v>
      </c>
      <c r="G343" s="4">
        <v>132</v>
      </c>
      <c r="H343" s="4">
        <v>3.7</v>
      </c>
      <c r="I343" s="4">
        <f>IF(MONTH(Calls[[#This Row],[Date of Call]])&lt;=6, YEAR(Calls[[#This Row],[Date of Call]]), YEAR(Calls[[#This Row],[Date of Call]])+1)</f>
        <v>2023</v>
      </c>
      <c r="J343" s="5" t="str">
        <f>TEXT(Calls[[#This Row],[Date of Call]],"DDDD")</f>
        <v>Sunday</v>
      </c>
      <c r="K343" s="5" t="str">
        <f t="array" ref="K343">_xlfn.IFS(Calls[[#This Row],[Duration]]&lt;=10,"Under 10 mins", Calls[[#This Row],[Duration]]&lt;=30, "10 to 30 mins", Calls[[#This Row],[Duration]]&lt;=60, "30 to 60 mins", Calls[[#This Row],[Duration]]&lt;=120, "1 to 2 hours", TRUE, "More than 2 hours")</f>
        <v>30 to 60 mins</v>
      </c>
      <c r="L343" s="4">
        <f>ROUND(Calls[[#This Row],[Satisfaction Rating]],0)</f>
        <v>4</v>
      </c>
    </row>
    <row r="344" spans="2:12" x14ac:dyDescent="0.3">
      <c r="B344" s="5" t="s">
        <v>366</v>
      </c>
      <c r="C344" s="6" t="s">
        <v>23</v>
      </c>
      <c r="D344" s="4">
        <v>55</v>
      </c>
      <c r="E344" s="13" t="s">
        <v>13</v>
      </c>
      <c r="F344" s="14">
        <v>45025</v>
      </c>
      <c r="G344" s="4">
        <v>27</v>
      </c>
      <c r="H344" s="4">
        <v>3.7</v>
      </c>
      <c r="I344" s="4">
        <f>IF(MONTH(Calls[[#This Row],[Date of Call]])&lt;=6, YEAR(Calls[[#This Row],[Date of Call]]), YEAR(Calls[[#This Row],[Date of Call]])+1)</f>
        <v>2023</v>
      </c>
      <c r="J344" s="5" t="str">
        <f>TEXT(Calls[[#This Row],[Date of Call]],"DDDD")</f>
        <v>Sunday</v>
      </c>
      <c r="K344" s="5" t="str">
        <f t="array" ref="K344">_xlfn.IFS(Calls[[#This Row],[Duration]]&lt;=10,"Under 10 mins", Calls[[#This Row],[Duration]]&lt;=30, "10 to 30 mins", Calls[[#This Row],[Duration]]&lt;=60, "30 to 60 mins", Calls[[#This Row],[Duration]]&lt;=120, "1 to 2 hours", TRUE, "More than 2 hours")</f>
        <v>30 to 60 mins</v>
      </c>
      <c r="L344" s="4">
        <f>ROUND(Calls[[#This Row],[Satisfaction Rating]],0)</f>
        <v>4</v>
      </c>
    </row>
    <row r="345" spans="2:12" x14ac:dyDescent="0.3">
      <c r="B345" s="5" t="s">
        <v>367</v>
      </c>
      <c r="C345" s="6" t="s">
        <v>18</v>
      </c>
      <c r="D345" s="4">
        <v>104</v>
      </c>
      <c r="E345" s="13" t="s">
        <v>13</v>
      </c>
      <c r="F345" s="14">
        <v>45026</v>
      </c>
      <c r="G345" s="4">
        <v>68</v>
      </c>
      <c r="H345" s="4">
        <v>3.6</v>
      </c>
      <c r="I345" s="4">
        <f>IF(MONTH(Calls[[#This Row],[Date of Call]])&lt;=6, YEAR(Calls[[#This Row],[Date of Call]]), YEAR(Calls[[#This Row],[Date of Call]])+1)</f>
        <v>2023</v>
      </c>
      <c r="J345" s="5" t="str">
        <f>TEXT(Calls[[#This Row],[Date of Call]],"DDDD")</f>
        <v>Monday</v>
      </c>
      <c r="K345" s="5" t="str">
        <f t="array" ref="K345">_xlfn.IFS(Calls[[#This Row],[Duration]]&lt;=10,"Under 10 mins", Calls[[#This Row],[Duration]]&lt;=30, "10 to 30 mins", Calls[[#This Row],[Duration]]&lt;=60, "30 to 60 mins", Calls[[#This Row],[Duration]]&lt;=120, "1 to 2 hours", TRUE, "More than 2 hours")</f>
        <v>1 to 2 hours</v>
      </c>
      <c r="L345" s="4">
        <f>ROUND(Calls[[#This Row],[Satisfaction Rating]],0)</f>
        <v>4</v>
      </c>
    </row>
    <row r="346" spans="2:12" x14ac:dyDescent="0.3">
      <c r="B346" s="5" t="s">
        <v>368</v>
      </c>
      <c r="C346" s="6" t="s">
        <v>24</v>
      </c>
      <c r="D346" s="4">
        <v>116</v>
      </c>
      <c r="E346" s="13" t="s">
        <v>9</v>
      </c>
      <c r="F346" s="14">
        <v>45026</v>
      </c>
      <c r="G346" s="4">
        <v>22</v>
      </c>
      <c r="H346" s="4">
        <v>4.7</v>
      </c>
      <c r="I346" s="4">
        <f>IF(MONTH(Calls[[#This Row],[Date of Call]])&lt;=6, YEAR(Calls[[#This Row],[Date of Call]]), YEAR(Calls[[#This Row],[Date of Call]])+1)</f>
        <v>2023</v>
      </c>
      <c r="J346" s="5" t="str">
        <f>TEXT(Calls[[#This Row],[Date of Call]],"DDDD")</f>
        <v>Monday</v>
      </c>
      <c r="K346" s="5" t="str">
        <f t="array" ref="K346">_xlfn.IFS(Calls[[#This Row],[Duration]]&lt;=10,"Under 10 mins", Calls[[#This Row],[Duration]]&lt;=30, "10 to 30 mins", Calls[[#This Row],[Duration]]&lt;=60, "30 to 60 mins", Calls[[#This Row],[Duration]]&lt;=120, "1 to 2 hours", TRUE, "More than 2 hours")</f>
        <v>1 to 2 hours</v>
      </c>
      <c r="L346" s="4">
        <f>ROUND(Calls[[#This Row],[Satisfaction Rating]],0)</f>
        <v>5</v>
      </c>
    </row>
    <row r="347" spans="2:12" x14ac:dyDescent="0.3">
      <c r="B347" s="5" t="s">
        <v>369</v>
      </c>
      <c r="C347" s="6" t="s">
        <v>19</v>
      </c>
      <c r="D347" s="4">
        <v>99</v>
      </c>
      <c r="E347" s="13" t="s">
        <v>13</v>
      </c>
      <c r="F347" s="14">
        <v>45026</v>
      </c>
      <c r="G347" s="4">
        <v>42</v>
      </c>
      <c r="H347" s="4">
        <v>3.1</v>
      </c>
      <c r="I347" s="4">
        <f>IF(MONTH(Calls[[#This Row],[Date of Call]])&lt;=6, YEAR(Calls[[#This Row],[Date of Call]]), YEAR(Calls[[#This Row],[Date of Call]])+1)</f>
        <v>2023</v>
      </c>
      <c r="J347" s="5" t="str">
        <f>TEXT(Calls[[#This Row],[Date of Call]],"DDDD")</f>
        <v>Monday</v>
      </c>
      <c r="K347" s="5" t="str">
        <f t="array" ref="K347">_xlfn.IFS(Calls[[#This Row],[Duration]]&lt;=10,"Under 10 mins", Calls[[#This Row],[Duration]]&lt;=30, "10 to 30 mins", Calls[[#This Row],[Duration]]&lt;=60, "30 to 60 mins", Calls[[#This Row],[Duration]]&lt;=120, "1 to 2 hours", TRUE, "More than 2 hours")</f>
        <v>1 to 2 hours</v>
      </c>
      <c r="L347" s="4">
        <f>ROUND(Calls[[#This Row],[Satisfaction Rating]],0)</f>
        <v>3</v>
      </c>
    </row>
    <row r="348" spans="2:12" x14ac:dyDescent="0.3">
      <c r="B348" s="5" t="s">
        <v>370</v>
      </c>
      <c r="C348" s="6" t="s">
        <v>18</v>
      </c>
      <c r="D348" s="4">
        <v>84</v>
      </c>
      <c r="E348" s="13" t="s">
        <v>13</v>
      </c>
      <c r="F348" s="14">
        <v>45027</v>
      </c>
      <c r="G348" s="4">
        <v>38</v>
      </c>
      <c r="H348" s="4">
        <v>3.3</v>
      </c>
      <c r="I348" s="4">
        <f>IF(MONTH(Calls[[#This Row],[Date of Call]])&lt;=6, YEAR(Calls[[#This Row],[Date of Call]]), YEAR(Calls[[#This Row],[Date of Call]])+1)</f>
        <v>2023</v>
      </c>
      <c r="J348" s="5" t="str">
        <f>TEXT(Calls[[#This Row],[Date of Call]],"DDDD")</f>
        <v>Tuesday</v>
      </c>
      <c r="K348" s="5" t="str">
        <f t="array" ref="K348">_xlfn.IFS(Calls[[#This Row],[Duration]]&lt;=10,"Under 10 mins", Calls[[#This Row],[Duration]]&lt;=30, "10 to 30 mins", Calls[[#This Row],[Duration]]&lt;=60, "30 to 60 mins", Calls[[#This Row],[Duration]]&lt;=120, "1 to 2 hours", TRUE, "More than 2 hours")</f>
        <v>1 to 2 hours</v>
      </c>
      <c r="L348" s="4">
        <f>ROUND(Calls[[#This Row],[Satisfaction Rating]],0)</f>
        <v>3</v>
      </c>
    </row>
    <row r="349" spans="2:12" x14ac:dyDescent="0.3">
      <c r="B349" s="5" t="s">
        <v>371</v>
      </c>
      <c r="C349" s="6" t="s">
        <v>16</v>
      </c>
      <c r="D349" s="4">
        <v>159</v>
      </c>
      <c r="E349" s="13" t="s">
        <v>13</v>
      </c>
      <c r="F349" s="14">
        <v>45027</v>
      </c>
      <c r="G349" s="4">
        <v>42</v>
      </c>
      <c r="H349" s="4">
        <v>4.5</v>
      </c>
      <c r="I349" s="4">
        <f>IF(MONTH(Calls[[#This Row],[Date of Call]])&lt;=6, YEAR(Calls[[#This Row],[Date of Call]]), YEAR(Calls[[#This Row],[Date of Call]])+1)</f>
        <v>2023</v>
      </c>
      <c r="J349" s="5" t="str">
        <f>TEXT(Calls[[#This Row],[Date of Call]],"DDDD")</f>
        <v>Tuesday</v>
      </c>
      <c r="K349" s="5" t="str">
        <f t="array" ref="K349">_xlfn.IFS(Calls[[#This Row],[Duration]]&lt;=10,"Under 10 mins", Calls[[#This Row],[Duration]]&lt;=30, "10 to 30 mins", Calls[[#This Row],[Duration]]&lt;=60, "30 to 60 mins", Calls[[#This Row],[Duration]]&lt;=120, "1 to 2 hours", TRUE, "More than 2 hours")</f>
        <v>More than 2 hours</v>
      </c>
      <c r="L349" s="4">
        <f>ROUND(Calls[[#This Row],[Satisfaction Rating]],0)</f>
        <v>5</v>
      </c>
    </row>
    <row r="350" spans="2:12" x14ac:dyDescent="0.3">
      <c r="B350" s="5" t="s">
        <v>372</v>
      </c>
      <c r="C350" s="6" t="s">
        <v>15</v>
      </c>
      <c r="D350" s="4">
        <v>25</v>
      </c>
      <c r="E350" s="13" t="s">
        <v>10</v>
      </c>
      <c r="F350" s="14">
        <v>45027</v>
      </c>
      <c r="G350" s="4">
        <v>75</v>
      </c>
      <c r="H350" s="4">
        <v>3.9</v>
      </c>
      <c r="I350" s="4">
        <f>IF(MONTH(Calls[[#This Row],[Date of Call]])&lt;=6, YEAR(Calls[[#This Row],[Date of Call]]), YEAR(Calls[[#This Row],[Date of Call]])+1)</f>
        <v>2023</v>
      </c>
      <c r="J350" s="5" t="str">
        <f>TEXT(Calls[[#This Row],[Date of Call]],"DDDD")</f>
        <v>Tuesday</v>
      </c>
      <c r="K350" s="5" t="str">
        <f t="array" ref="K350">_xlfn.IFS(Calls[[#This Row],[Duration]]&lt;=10,"Under 10 mins", Calls[[#This Row],[Duration]]&lt;=30, "10 to 30 mins", Calls[[#This Row],[Duration]]&lt;=60, "30 to 60 mins", Calls[[#This Row],[Duration]]&lt;=120, "1 to 2 hours", TRUE, "More than 2 hours")</f>
        <v>10 to 30 mins</v>
      </c>
      <c r="L350" s="4">
        <f>ROUND(Calls[[#This Row],[Satisfaction Rating]],0)</f>
        <v>4</v>
      </c>
    </row>
    <row r="351" spans="2:12" x14ac:dyDescent="0.3">
      <c r="B351" s="5" t="s">
        <v>373</v>
      </c>
      <c r="C351" s="6" t="s">
        <v>16</v>
      </c>
      <c r="D351" s="4">
        <v>53</v>
      </c>
      <c r="E351" s="13" t="s">
        <v>6</v>
      </c>
      <c r="F351" s="14">
        <v>45028</v>
      </c>
      <c r="G351" s="4">
        <v>23</v>
      </c>
      <c r="H351" s="4">
        <v>4.9000000000000004</v>
      </c>
      <c r="I351" s="4">
        <f>IF(MONTH(Calls[[#This Row],[Date of Call]])&lt;=6, YEAR(Calls[[#This Row],[Date of Call]]), YEAR(Calls[[#This Row],[Date of Call]])+1)</f>
        <v>2023</v>
      </c>
      <c r="J351" s="5" t="str">
        <f>TEXT(Calls[[#This Row],[Date of Call]],"DDDD")</f>
        <v>Wednesday</v>
      </c>
      <c r="K351" s="5" t="str">
        <f t="array" ref="K351">_xlfn.IFS(Calls[[#This Row],[Duration]]&lt;=10,"Under 10 mins", Calls[[#This Row],[Duration]]&lt;=30, "10 to 30 mins", Calls[[#This Row],[Duration]]&lt;=60, "30 to 60 mins", Calls[[#This Row],[Duration]]&lt;=120, "1 to 2 hours", TRUE, "More than 2 hours")</f>
        <v>30 to 60 mins</v>
      </c>
      <c r="L351" s="4">
        <f>ROUND(Calls[[#This Row],[Satisfaction Rating]],0)</f>
        <v>5</v>
      </c>
    </row>
    <row r="352" spans="2:12" x14ac:dyDescent="0.3">
      <c r="B352" s="5" t="s">
        <v>374</v>
      </c>
      <c r="C352" s="6" t="s">
        <v>16</v>
      </c>
      <c r="D352" s="4">
        <v>89</v>
      </c>
      <c r="E352" s="13" t="s">
        <v>10</v>
      </c>
      <c r="F352" s="14">
        <v>45028</v>
      </c>
      <c r="G352" s="4">
        <v>200</v>
      </c>
      <c r="H352" s="4">
        <v>4.8</v>
      </c>
      <c r="I352" s="4">
        <f>IF(MONTH(Calls[[#This Row],[Date of Call]])&lt;=6, YEAR(Calls[[#This Row],[Date of Call]]), YEAR(Calls[[#This Row],[Date of Call]])+1)</f>
        <v>2023</v>
      </c>
      <c r="J352" s="5" t="str">
        <f>TEXT(Calls[[#This Row],[Date of Call]],"DDDD")</f>
        <v>Wednesday</v>
      </c>
      <c r="K352" s="5" t="str">
        <f t="array" ref="K352">_xlfn.IFS(Calls[[#This Row],[Duration]]&lt;=10,"Under 10 mins", Calls[[#This Row],[Duration]]&lt;=30, "10 to 30 mins", Calls[[#This Row],[Duration]]&lt;=60, "30 to 60 mins", Calls[[#This Row],[Duration]]&lt;=120, "1 to 2 hours", TRUE, "More than 2 hours")</f>
        <v>1 to 2 hours</v>
      </c>
      <c r="L352" s="4">
        <f>ROUND(Calls[[#This Row],[Satisfaction Rating]],0)</f>
        <v>5</v>
      </c>
    </row>
    <row r="353" spans="2:12" x14ac:dyDescent="0.3">
      <c r="B353" s="5" t="s">
        <v>375</v>
      </c>
      <c r="C353" s="6" t="s">
        <v>21</v>
      </c>
      <c r="D353" s="4">
        <v>73</v>
      </c>
      <c r="E353" s="13" t="s">
        <v>9</v>
      </c>
      <c r="F353" s="14">
        <v>45029</v>
      </c>
      <c r="G353" s="4">
        <v>45</v>
      </c>
      <c r="H353" s="4">
        <v>3.6</v>
      </c>
      <c r="I353" s="4">
        <f>IF(MONTH(Calls[[#This Row],[Date of Call]])&lt;=6, YEAR(Calls[[#This Row],[Date of Call]]), YEAR(Calls[[#This Row],[Date of Call]])+1)</f>
        <v>2023</v>
      </c>
      <c r="J353" s="5" t="str">
        <f>TEXT(Calls[[#This Row],[Date of Call]],"DDDD")</f>
        <v>Thursday</v>
      </c>
      <c r="K353" s="5" t="str">
        <f t="array" ref="K353">_xlfn.IFS(Calls[[#This Row],[Duration]]&lt;=10,"Under 10 mins", Calls[[#This Row],[Duration]]&lt;=30, "10 to 30 mins", Calls[[#This Row],[Duration]]&lt;=60, "30 to 60 mins", Calls[[#This Row],[Duration]]&lt;=120, "1 to 2 hours", TRUE, "More than 2 hours")</f>
        <v>1 to 2 hours</v>
      </c>
      <c r="L353" s="4">
        <f>ROUND(Calls[[#This Row],[Satisfaction Rating]],0)</f>
        <v>4</v>
      </c>
    </row>
    <row r="354" spans="2:12" x14ac:dyDescent="0.3">
      <c r="B354" s="5" t="s">
        <v>376</v>
      </c>
      <c r="C354" s="6" t="s">
        <v>19</v>
      </c>
      <c r="D354" s="4">
        <v>50</v>
      </c>
      <c r="E354" s="13" t="s">
        <v>9</v>
      </c>
      <c r="F354" s="14">
        <v>45029</v>
      </c>
      <c r="G354" s="4">
        <v>105</v>
      </c>
      <c r="H354" s="4">
        <v>3.5</v>
      </c>
      <c r="I354" s="4">
        <f>IF(MONTH(Calls[[#This Row],[Date of Call]])&lt;=6, YEAR(Calls[[#This Row],[Date of Call]]), YEAR(Calls[[#This Row],[Date of Call]])+1)</f>
        <v>2023</v>
      </c>
      <c r="J354" s="5" t="str">
        <f>TEXT(Calls[[#This Row],[Date of Call]],"DDDD")</f>
        <v>Thursday</v>
      </c>
      <c r="K354" s="5" t="str">
        <f t="array" ref="K354">_xlfn.IFS(Calls[[#This Row],[Duration]]&lt;=10,"Under 10 mins", Calls[[#This Row],[Duration]]&lt;=30, "10 to 30 mins", Calls[[#This Row],[Duration]]&lt;=60, "30 to 60 mins", Calls[[#This Row],[Duration]]&lt;=120, "1 to 2 hours", TRUE, "More than 2 hours")</f>
        <v>30 to 60 mins</v>
      </c>
      <c r="L354" s="4">
        <f>ROUND(Calls[[#This Row],[Satisfaction Rating]],0)</f>
        <v>4</v>
      </c>
    </row>
    <row r="355" spans="2:12" x14ac:dyDescent="0.3">
      <c r="B355" s="5" t="s">
        <v>377</v>
      </c>
      <c r="C355" s="6" t="s">
        <v>8</v>
      </c>
      <c r="D355" s="4">
        <v>98</v>
      </c>
      <c r="E355" s="13" t="s">
        <v>9</v>
      </c>
      <c r="F355" s="14">
        <v>45029</v>
      </c>
      <c r="G355" s="4">
        <v>22</v>
      </c>
      <c r="H355" s="4">
        <v>3.8</v>
      </c>
      <c r="I355" s="4">
        <f>IF(MONTH(Calls[[#This Row],[Date of Call]])&lt;=6, YEAR(Calls[[#This Row],[Date of Call]]), YEAR(Calls[[#This Row],[Date of Call]])+1)</f>
        <v>2023</v>
      </c>
      <c r="J355" s="5" t="str">
        <f>TEXT(Calls[[#This Row],[Date of Call]],"DDDD")</f>
        <v>Thursday</v>
      </c>
      <c r="K355" s="5" t="str">
        <f t="array" ref="K355">_xlfn.IFS(Calls[[#This Row],[Duration]]&lt;=10,"Under 10 mins", Calls[[#This Row],[Duration]]&lt;=30, "10 to 30 mins", Calls[[#This Row],[Duration]]&lt;=60, "30 to 60 mins", Calls[[#This Row],[Duration]]&lt;=120, "1 to 2 hours", TRUE, "More than 2 hours")</f>
        <v>1 to 2 hours</v>
      </c>
      <c r="L355" s="4">
        <f>ROUND(Calls[[#This Row],[Satisfaction Rating]],0)</f>
        <v>4</v>
      </c>
    </row>
    <row r="356" spans="2:12" x14ac:dyDescent="0.3">
      <c r="B356" s="5" t="s">
        <v>378</v>
      </c>
      <c r="C356" s="6" t="s">
        <v>14</v>
      </c>
      <c r="D356" s="4">
        <v>114</v>
      </c>
      <c r="E356" s="13" t="s">
        <v>13</v>
      </c>
      <c r="F356" s="14">
        <v>45030</v>
      </c>
      <c r="G356" s="4">
        <v>126</v>
      </c>
      <c r="H356" s="4">
        <v>4.4000000000000004</v>
      </c>
      <c r="I356" s="4">
        <f>IF(MONTH(Calls[[#This Row],[Date of Call]])&lt;=6, YEAR(Calls[[#This Row],[Date of Call]]), YEAR(Calls[[#This Row],[Date of Call]])+1)</f>
        <v>2023</v>
      </c>
      <c r="J356" s="5" t="str">
        <f>TEXT(Calls[[#This Row],[Date of Call]],"DDDD")</f>
        <v>Friday</v>
      </c>
      <c r="K356" s="5" t="str">
        <f t="array" ref="K356">_xlfn.IFS(Calls[[#This Row],[Duration]]&lt;=10,"Under 10 mins", Calls[[#This Row],[Duration]]&lt;=30, "10 to 30 mins", Calls[[#This Row],[Duration]]&lt;=60, "30 to 60 mins", Calls[[#This Row],[Duration]]&lt;=120, "1 to 2 hours", TRUE, "More than 2 hours")</f>
        <v>1 to 2 hours</v>
      </c>
      <c r="L356" s="4">
        <f>ROUND(Calls[[#This Row],[Satisfaction Rating]],0)</f>
        <v>4</v>
      </c>
    </row>
    <row r="357" spans="2:12" x14ac:dyDescent="0.3">
      <c r="B357" s="5" t="s">
        <v>379</v>
      </c>
      <c r="C357" s="6" t="s">
        <v>7</v>
      </c>
      <c r="D357" s="4">
        <v>67</v>
      </c>
      <c r="E357" s="13" t="s">
        <v>13</v>
      </c>
      <c r="F357" s="14">
        <v>45030</v>
      </c>
      <c r="G357" s="4">
        <v>35</v>
      </c>
      <c r="H357" s="4">
        <v>3</v>
      </c>
      <c r="I357" s="4">
        <f>IF(MONTH(Calls[[#This Row],[Date of Call]])&lt;=6, YEAR(Calls[[#This Row],[Date of Call]]), YEAR(Calls[[#This Row],[Date of Call]])+1)</f>
        <v>2023</v>
      </c>
      <c r="J357" s="5" t="str">
        <f>TEXT(Calls[[#This Row],[Date of Call]],"DDDD")</f>
        <v>Friday</v>
      </c>
      <c r="K357" s="5" t="str">
        <f t="array" ref="K357">_xlfn.IFS(Calls[[#This Row],[Duration]]&lt;=10,"Under 10 mins", Calls[[#This Row],[Duration]]&lt;=30, "10 to 30 mins", Calls[[#This Row],[Duration]]&lt;=60, "30 to 60 mins", Calls[[#This Row],[Duration]]&lt;=120, "1 to 2 hours", TRUE, "More than 2 hours")</f>
        <v>1 to 2 hours</v>
      </c>
      <c r="L357" s="4">
        <f>ROUND(Calls[[#This Row],[Satisfaction Rating]],0)</f>
        <v>3</v>
      </c>
    </row>
    <row r="358" spans="2:12" x14ac:dyDescent="0.3">
      <c r="B358" s="5" t="s">
        <v>380</v>
      </c>
      <c r="C358" s="6" t="s">
        <v>23</v>
      </c>
      <c r="D358" s="4">
        <v>91</v>
      </c>
      <c r="E358" s="13" t="s">
        <v>9</v>
      </c>
      <c r="F358" s="14">
        <v>45030</v>
      </c>
      <c r="G358" s="4">
        <v>84</v>
      </c>
      <c r="H358" s="4">
        <v>4.5</v>
      </c>
      <c r="I358" s="4">
        <f>IF(MONTH(Calls[[#This Row],[Date of Call]])&lt;=6, YEAR(Calls[[#This Row],[Date of Call]]), YEAR(Calls[[#This Row],[Date of Call]])+1)</f>
        <v>2023</v>
      </c>
      <c r="J358" s="5" t="str">
        <f>TEXT(Calls[[#This Row],[Date of Call]],"DDDD")</f>
        <v>Friday</v>
      </c>
      <c r="K358" s="5" t="str">
        <f t="array" ref="K358">_xlfn.IFS(Calls[[#This Row],[Duration]]&lt;=10,"Under 10 mins", Calls[[#This Row],[Duration]]&lt;=30, "10 to 30 mins", Calls[[#This Row],[Duration]]&lt;=60, "30 to 60 mins", Calls[[#This Row],[Duration]]&lt;=120, "1 to 2 hours", TRUE, "More than 2 hours")</f>
        <v>1 to 2 hours</v>
      </c>
      <c r="L358" s="4">
        <f>ROUND(Calls[[#This Row],[Satisfaction Rating]],0)</f>
        <v>5</v>
      </c>
    </row>
    <row r="359" spans="2:12" x14ac:dyDescent="0.3">
      <c r="B359" s="5" t="s">
        <v>381</v>
      </c>
      <c r="C359" s="6" t="s">
        <v>5</v>
      </c>
      <c r="D359" s="4">
        <v>67</v>
      </c>
      <c r="E359" s="13" t="s">
        <v>9</v>
      </c>
      <c r="F359" s="14">
        <v>45031</v>
      </c>
      <c r="G359" s="4">
        <v>172</v>
      </c>
      <c r="H359" s="4">
        <v>4.5</v>
      </c>
      <c r="I359" s="4">
        <f>IF(MONTH(Calls[[#This Row],[Date of Call]])&lt;=6, YEAR(Calls[[#This Row],[Date of Call]]), YEAR(Calls[[#This Row],[Date of Call]])+1)</f>
        <v>2023</v>
      </c>
      <c r="J359" s="5" t="str">
        <f>TEXT(Calls[[#This Row],[Date of Call]],"DDDD")</f>
        <v>Saturday</v>
      </c>
      <c r="K359" s="5" t="str">
        <f t="array" ref="K359">_xlfn.IFS(Calls[[#This Row],[Duration]]&lt;=10,"Under 10 mins", Calls[[#This Row],[Duration]]&lt;=30, "10 to 30 mins", Calls[[#This Row],[Duration]]&lt;=60, "30 to 60 mins", Calls[[#This Row],[Duration]]&lt;=120, "1 to 2 hours", TRUE, "More than 2 hours")</f>
        <v>1 to 2 hours</v>
      </c>
      <c r="L359" s="4">
        <f>ROUND(Calls[[#This Row],[Satisfaction Rating]],0)</f>
        <v>5</v>
      </c>
    </row>
    <row r="360" spans="2:12" x14ac:dyDescent="0.3">
      <c r="B360" s="5" t="s">
        <v>382</v>
      </c>
      <c r="C360" s="6" t="s">
        <v>14</v>
      </c>
      <c r="D360" s="4">
        <v>139</v>
      </c>
      <c r="E360" s="13" t="s">
        <v>10</v>
      </c>
      <c r="F360" s="14">
        <v>45031</v>
      </c>
      <c r="G360" s="4">
        <v>114</v>
      </c>
      <c r="H360" s="4">
        <v>4</v>
      </c>
      <c r="I360" s="4">
        <f>IF(MONTH(Calls[[#This Row],[Date of Call]])&lt;=6, YEAR(Calls[[#This Row],[Date of Call]]), YEAR(Calls[[#This Row],[Date of Call]])+1)</f>
        <v>2023</v>
      </c>
      <c r="J360" s="5" t="str">
        <f>TEXT(Calls[[#This Row],[Date of Call]],"DDDD")</f>
        <v>Saturday</v>
      </c>
      <c r="K360" s="5" t="str">
        <f t="array" ref="K360">_xlfn.IFS(Calls[[#This Row],[Duration]]&lt;=10,"Under 10 mins", Calls[[#This Row],[Duration]]&lt;=30, "10 to 30 mins", Calls[[#This Row],[Duration]]&lt;=60, "30 to 60 mins", Calls[[#This Row],[Duration]]&lt;=120, "1 to 2 hours", TRUE, "More than 2 hours")</f>
        <v>More than 2 hours</v>
      </c>
      <c r="L360" s="4">
        <f>ROUND(Calls[[#This Row],[Satisfaction Rating]],0)</f>
        <v>4</v>
      </c>
    </row>
    <row r="361" spans="2:12" x14ac:dyDescent="0.3">
      <c r="B361" s="5" t="s">
        <v>383</v>
      </c>
      <c r="C361" s="6" t="s">
        <v>5</v>
      </c>
      <c r="D361" s="4">
        <v>102</v>
      </c>
      <c r="E361" s="13" t="s">
        <v>10</v>
      </c>
      <c r="F361" s="14">
        <v>45031</v>
      </c>
      <c r="G361" s="4">
        <v>60</v>
      </c>
      <c r="H361" s="4">
        <v>3.8</v>
      </c>
      <c r="I361" s="4">
        <f>IF(MONTH(Calls[[#This Row],[Date of Call]])&lt;=6, YEAR(Calls[[#This Row],[Date of Call]]), YEAR(Calls[[#This Row],[Date of Call]])+1)</f>
        <v>2023</v>
      </c>
      <c r="J361" s="5" t="str">
        <f>TEXT(Calls[[#This Row],[Date of Call]],"DDDD")</f>
        <v>Saturday</v>
      </c>
      <c r="K361" s="5" t="str">
        <f t="array" ref="K361">_xlfn.IFS(Calls[[#This Row],[Duration]]&lt;=10,"Under 10 mins", Calls[[#This Row],[Duration]]&lt;=30, "10 to 30 mins", Calls[[#This Row],[Duration]]&lt;=60, "30 to 60 mins", Calls[[#This Row],[Duration]]&lt;=120, "1 to 2 hours", TRUE, "More than 2 hours")</f>
        <v>1 to 2 hours</v>
      </c>
      <c r="L361" s="4">
        <f>ROUND(Calls[[#This Row],[Satisfaction Rating]],0)</f>
        <v>4</v>
      </c>
    </row>
    <row r="362" spans="2:12" x14ac:dyDescent="0.3">
      <c r="B362" s="5" t="s">
        <v>384</v>
      </c>
      <c r="C362" s="6" t="s">
        <v>17</v>
      </c>
      <c r="D362" s="4">
        <v>108</v>
      </c>
      <c r="E362" s="13" t="s">
        <v>11</v>
      </c>
      <c r="F362" s="14">
        <v>45031</v>
      </c>
      <c r="G362" s="4">
        <v>26</v>
      </c>
      <c r="H362" s="4">
        <v>3.3</v>
      </c>
      <c r="I362" s="4">
        <f>IF(MONTH(Calls[[#This Row],[Date of Call]])&lt;=6, YEAR(Calls[[#This Row],[Date of Call]]), YEAR(Calls[[#This Row],[Date of Call]])+1)</f>
        <v>2023</v>
      </c>
      <c r="J362" s="5" t="str">
        <f>TEXT(Calls[[#This Row],[Date of Call]],"DDDD")</f>
        <v>Saturday</v>
      </c>
      <c r="K362" s="5" t="str">
        <f t="array" ref="K362">_xlfn.IFS(Calls[[#This Row],[Duration]]&lt;=10,"Under 10 mins", Calls[[#This Row],[Duration]]&lt;=30, "10 to 30 mins", Calls[[#This Row],[Duration]]&lt;=60, "30 to 60 mins", Calls[[#This Row],[Duration]]&lt;=120, "1 to 2 hours", TRUE, "More than 2 hours")</f>
        <v>1 to 2 hours</v>
      </c>
      <c r="L362" s="4">
        <f>ROUND(Calls[[#This Row],[Satisfaction Rating]],0)</f>
        <v>3</v>
      </c>
    </row>
    <row r="363" spans="2:12" x14ac:dyDescent="0.3">
      <c r="B363" s="5" t="s">
        <v>385</v>
      </c>
      <c r="C363" s="6" t="s">
        <v>15</v>
      </c>
      <c r="D363" s="4">
        <v>66</v>
      </c>
      <c r="E363" s="13" t="s">
        <v>9</v>
      </c>
      <c r="F363" s="14">
        <v>45031</v>
      </c>
      <c r="G363" s="4">
        <v>210</v>
      </c>
      <c r="H363" s="4">
        <v>4.3</v>
      </c>
      <c r="I363" s="4">
        <f>IF(MONTH(Calls[[#This Row],[Date of Call]])&lt;=6, YEAR(Calls[[#This Row],[Date of Call]]), YEAR(Calls[[#This Row],[Date of Call]])+1)</f>
        <v>2023</v>
      </c>
      <c r="J363" s="5" t="str">
        <f>TEXT(Calls[[#This Row],[Date of Call]],"DDDD")</f>
        <v>Saturday</v>
      </c>
      <c r="K363" s="5" t="str">
        <f t="array" ref="K363">_xlfn.IFS(Calls[[#This Row],[Duration]]&lt;=10,"Under 10 mins", Calls[[#This Row],[Duration]]&lt;=30, "10 to 30 mins", Calls[[#This Row],[Duration]]&lt;=60, "30 to 60 mins", Calls[[#This Row],[Duration]]&lt;=120, "1 to 2 hours", TRUE, "More than 2 hours")</f>
        <v>1 to 2 hours</v>
      </c>
      <c r="L363" s="4">
        <f>ROUND(Calls[[#This Row],[Satisfaction Rating]],0)</f>
        <v>4</v>
      </c>
    </row>
    <row r="364" spans="2:12" x14ac:dyDescent="0.3">
      <c r="B364" s="5" t="s">
        <v>386</v>
      </c>
      <c r="C364" s="6" t="s">
        <v>22</v>
      </c>
      <c r="D364" s="4">
        <v>85</v>
      </c>
      <c r="E364" s="13" t="s">
        <v>10</v>
      </c>
      <c r="F364" s="14">
        <v>45031</v>
      </c>
      <c r="G364" s="4">
        <v>129</v>
      </c>
      <c r="H364" s="4">
        <v>4.2</v>
      </c>
      <c r="I364" s="4">
        <f>IF(MONTH(Calls[[#This Row],[Date of Call]])&lt;=6, YEAR(Calls[[#This Row],[Date of Call]]), YEAR(Calls[[#This Row],[Date of Call]])+1)</f>
        <v>2023</v>
      </c>
      <c r="J364" s="5" t="str">
        <f>TEXT(Calls[[#This Row],[Date of Call]],"DDDD")</f>
        <v>Saturday</v>
      </c>
      <c r="K364" s="5" t="str">
        <f t="array" ref="K364">_xlfn.IFS(Calls[[#This Row],[Duration]]&lt;=10,"Under 10 mins", Calls[[#This Row],[Duration]]&lt;=30, "10 to 30 mins", Calls[[#This Row],[Duration]]&lt;=60, "30 to 60 mins", Calls[[#This Row],[Duration]]&lt;=120, "1 to 2 hours", TRUE, "More than 2 hours")</f>
        <v>1 to 2 hours</v>
      </c>
      <c r="L364" s="4">
        <f>ROUND(Calls[[#This Row],[Satisfaction Rating]],0)</f>
        <v>4</v>
      </c>
    </row>
    <row r="365" spans="2:12" x14ac:dyDescent="0.3">
      <c r="B365" s="5" t="s">
        <v>387</v>
      </c>
      <c r="C365" s="6" t="s">
        <v>7</v>
      </c>
      <c r="D365" s="4">
        <v>55</v>
      </c>
      <c r="E365" s="13" t="s">
        <v>11</v>
      </c>
      <c r="F365" s="14">
        <v>45031</v>
      </c>
      <c r="G365" s="4">
        <v>215</v>
      </c>
      <c r="H365" s="4">
        <v>4.3</v>
      </c>
      <c r="I365" s="4">
        <f>IF(MONTH(Calls[[#This Row],[Date of Call]])&lt;=6, YEAR(Calls[[#This Row],[Date of Call]]), YEAR(Calls[[#This Row],[Date of Call]])+1)</f>
        <v>2023</v>
      </c>
      <c r="J365" s="5" t="str">
        <f>TEXT(Calls[[#This Row],[Date of Call]],"DDDD")</f>
        <v>Saturday</v>
      </c>
      <c r="K365" s="5" t="str">
        <f t="array" ref="K365">_xlfn.IFS(Calls[[#This Row],[Duration]]&lt;=10,"Under 10 mins", Calls[[#This Row],[Duration]]&lt;=30, "10 to 30 mins", Calls[[#This Row],[Duration]]&lt;=60, "30 to 60 mins", Calls[[#This Row],[Duration]]&lt;=120, "1 to 2 hours", TRUE, "More than 2 hours")</f>
        <v>30 to 60 mins</v>
      </c>
      <c r="L365" s="4">
        <f>ROUND(Calls[[#This Row],[Satisfaction Rating]],0)</f>
        <v>4</v>
      </c>
    </row>
    <row r="366" spans="2:12" x14ac:dyDescent="0.3">
      <c r="B366" s="5" t="s">
        <v>388</v>
      </c>
      <c r="C366" s="6" t="s">
        <v>17</v>
      </c>
      <c r="D366" s="4">
        <v>17</v>
      </c>
      <c r="E366" s="13" t="s">
        <v>6</v>
      </c>
      <c r="F366" s="14">
        <v>45031</v>
      </c>
      <c r="G366" s="4">
        <v>69</v>
      </c>
      <c r="H366" s="4">
        <v>4.5999999999999996</v>
      </c>
      <c r="I366" s="4">
        <f>IF(MONTH(Calls[[#This Row],[Date of Call]])&lt;=6, YEAR(Calls[[#This Row],[Date of Call]]), YEAR(Calls[[#This Row],[Date of Call]])+1)</f>
        <v>2023</v>
      </c>
      <c r="J366" s="5" t="str">
        <f>TEXT(Calls[[#This Row],[Date of Call]],"DDDD")</f>
        <v>Saturday</v>
      </c>
      <c r="K366" s="5" t="str">
        <f t="array" ref="K366">_xlfn.IFS(Calls[[#This Row],[Duration]]&lt;=10,"Under 10 mins", Calls[[#This Row],[Duration]]&lt;=30, "10 to 30 mins", Calls[[#This Row],[Duration]]&lt;=60, "30 to 60 mins", Calls[[#This Row],[Duration]]&lt;=120, "1 to 2 hours", TRUE, "More than 2 hours")</f>
        <v>10 to 30 mins</v>
      </c>
      <c r="L366" s="4">
        <f>ROUND(Calls[[#This Row],[Satisfaction Rating]],0)</f>
        <v>5</v>
      </c>
    </row>
    <row r="367" spans="2:12" x14ac:dyDescent="0.3">
      <c r="B367" s="5" t="s">
        <v>389</v>
      </c>
      <c r="C367" s="6" t="s">
        <v>7</v>
      </c>
      <c r="D367" s="4">
        <v>128</v>
      </c>
      <c r="E367" s="13" t="s">
        <v>6</v>
      </c>
      <c r="F367" s="14">
        <v>45031</v>
      </c>
      <c r="G367" s="4">
        <v>140</v>
      </c>
      <c r="H367" s="4">
        <v>3</v>
      </c>
      <c r="I367" s="4">
        <f>IF(MONTH(Calls[[#This Row],[Date of Call]])&lt;=6, YEAR(Calls[[#This Row],[Date of Call]]), YEAR(Calls[[#This Row],[Date of Call]])+1)</f>
        <v>2023</v>
      </c>
      <c r="J367" s="5" t="str">
        <f>TEXT(Calls[[#This Row],[Date of Call]],"DDDD")</f>
        <v>Saturday</v>
      </c>
      <c r="K367" s="5" t="str">
        <f t="array" ref="K367">_xlfn.IFS(Calls[[#This Row],[Duration]]&lt;=10,"Under 10 mins", Calls[[#This Row],[Duration]]&lt;=30, "10 to 30 mins", Calls[[#This Row],[Duration]]&lt;=60, "30 to 60 mins", Calls[[#This Row],[Duration]]&lt;=120, "1 to 2 hours", TRUE, "More than 2 hours")</f>
        <v>More than 2 hours</v>
      </c>
      <c r="L367" s="4">
        <f>ROUND(Calls[[#This Row],[Satisfaction Rating]],0)</f>
        <v>3</v>
      </c>
    </row>
    <row r="368" spans="2:12" x14ac:dyDescent="0.3">
      <c r="B368" s="5" t="s">
        <v>390</v>
      </c>
      <c r="C368" s="6" t="s">
        <v>19</v>
      </c>
      <c r="D368" s="4">
        <v>45</v>
      </c>
      <c r="E368" s="13" t="s">
        <v>11</v>
      </c>
      <c r="F368" s="14">
        <v>45032</v>
      </c>
      <c r="G368" s="4">
        <v>156</v>
      </c>
      <c r="H368" s="4">
        <v>2.7</v>
      </c>
      <c r="I368" s="4">
        <f>IF(MONTH(Calls[[#This Row],[Date of Call]])&lt;=6, YEAR(Calls[[#This Row],[Date of Call]]), YEAR(Calls[[#This Row],[Date of Call]])+1)</f>
        <v>2023</v>
      </c>
      <c r="J368" s="5" t="str">
        <f>TEXT(Calls[[#This Row],[Date of Call]],"DDDD")</f>
        <v>Sunday</v>
      </c>
      <c r="K368" s="5" t="str">
        <f t="array" ref="K368">_xlfn.IFS(Calls[[#This Row],[Duration]]&lt;=10,"Under 10 mins", Calls[[#This Row],[Duration]]&lt;=30, "10 to 30 mins", Calls[[#This Row],[Duration]]&lt;=60, "30 to 60 mins", Calls[[#This Row],[Duration]]&lt;=120, "1 to 2 hours", TRUE, "More than 2 hours")</f>
        <v>30 to 60 mins</v>
      </c>
      <c r="L368" s="4">
        <f>ROUND(Calls[[#This Row],[Satisfaction Rating]],0)</f>
        <v>3</v>
      </c>
    </row>
    <row r="369" spans="2:12" x14ac:dyDescent="0.3">
      <c r="B369" s="5" t="s">
        <v>391</v>
      </c>
      <c r="C369" s="6" t="s">
        <v>17</v>
      </c>
      <c r="D369" s="4">
        <v>41</v>
      </c>
      <c r="E369" s="13" t="s">
        <v>6</v>
      </c>
      <c r="F369" s="14">
        <v>45032</v>
      </c>
      <c r="G369" s="4">
        <v>164</v>
      </c>
      <c r="H369" s="4">
        <v>3.1</v>
      </c>
      <c r="I369" s="4">
        <f>IF(MONTH(Calls[[#This Row],[Date of Call]])&lt;=6, YEAR(Calls[[#This Row],[Date of Call]]), YEAR(Calls[[#This Row],[Date of Call]])+1)</f>
        <v>2023</v>
      </c>
      <c r="J369" s="5" t="str">
        <f>TEXT(Calls[[#This Row],[Date of Call]],"DDDD")</f>
        <v>Sunday</v>
      </c>
      <c r="K369" s="5" t="str">
        <f t="array" ref="K369">_xlfn.IFS(Calls[[#This Row],[Duration]]&lt;=10,"Under 10 mins", Calls[[#This Row],[Duration]]&lt;=30, "10 to 30 mins", Calls[[#This Row],[Duration]]&lt;=60, "30 to 60 mins", Calls[[#This Row],[Duration]]&lt;=120, "1 to 2 hours", TRUE, "More than 2 hours")</f>
        <v>30 to 60 mins</v>
      </c>
      <c r="L369" s="4">
        <f>ROUND(Calls[[#This Row],[Satisfaction Rating]],0)</f>
        <v>3</v>
      </c>
    </row>
    <row r="370" spans="2:12" x14ac:dyDescent="0.3">
      <c r="B370" s="5" t="s">
        <v>392</v>
      </c>
      <c r="C370" s="6" t="s">
        <v>24</v>
      </c>
      <c r="D370" s="4">
        <v>49</v>
      </c>
      <c r="E370" s="13" t="s">
        <v>6</v>
      </c>
      <c r="F370" s="14">
        <v>45032</v>
      </c>
      <c r="G370" s="4">
        <v>195</v>
      </c>
      <c r="H370" s="4">
        <v>2.6</v>
      </c>
      <c r="I370" s="4">
        <f>IF(MONTH(Calls[[#This Row],[Date of Call]])&lt;=6, YEAR(Calls[[#This Row],[Date of Call]]), YEAR(Calls[[#This Row],[Date of Call]])+1)</f>
        <v>2023</v>
      </c>
      <c r="J370" s="5" t="str">
        <f>TEXT(Calls[[#This Row],[Date of Call]],"DDDD")</f>
        <v>Sunday</v>
      </c>
      <c r="K370" s="5" t="str">
        <f t="array" ref="K370">_xlfn.IFS(Calls[[#This Row],[Duration]]&lt;=10,"Under 10 mins", Calls[[#This Row],[Duration]]&lt;=30, "10 to 30 mins", Calls[[#This Row],[Duration]]&lt;=60, "30 to 60 mins", Calls[[#This Row],[Duration]]&lt;=120, "1 to 2 hours", TRUE, "More than 2 hours")</f>
        <v>30 to 60 mins</v>
      </c>
      <c r="L370" s="4">
        <f>ROUND(Calls[[#This Row],[Satisfaction Rating]],0)</f>
        <v>3</v>
      </c>
    </row>
    <row r="371" spans="2:12" x14ac:dyDescent="0.3">
      <c r="B371" s="5" t="s">
        <v>393</v>
      </c>
      <c r="C371" s="6" t="s">
        <v>12</v>
      </c>
      <c r="D371" s="4">
        <v>21</v>
      </c>
      <c r="E371" s="13" t="s">
        <v>13</v>
      </c>
      <c r="F371" s="14">
        <v>45032</v>
      </c>
      <c r="G371" s="4">
        <v>74</v>
      </c>
      <c r="H371" s="4">
        <v>4.5999999999999996</v>
      </c>
      <c r="I371" s="4">
        <f>IF(MONTH(Calls[[#This Row],[Date of Call]])&lt;=6, YEAR(Calls[[#This Row],[Date of Call]]), YEAR(Calls[[#This Row],[Date of Call]])+1)</f>
        <v>2023</v>
      </c>
      <c r="J371" s="5" t="str">
        <f>TEXT(Calls[[#This Row],[Date of Call]],"DDDD")</f>
        <v>Sunday</v>
      </c>
      <c r="K371" s="5" t="str">
        <f t="array" ref="K371">_xlfn.IFS(Calls[[#This Row],[Duration]]&lt;=10,"Under 10 mins", Calls[[#This Row],[Duration]]&lt;=30, "10 to 30 mins", Calls[[#This Row],[Duration]]&lt;=60, "30 to 60 mins", Calls[[#This Row],[Duration]]&lt;=120, "1 to 2 hours", TRUE, "More than 2 hours")</f>
        <v>10 to 30 mins</v>
      </c>
      <c r="L371" s="4">
        <f>ROUND(Calls[[#This Row],[Satisfaction Rating]],0)</f>
        <v>5</v>
      </c>
    </row>
    <row r="372" spans="2:12" x14ac:dyDescent="0.3">
      <c r="B372" s="5" t="s">
        <v>394</v>
      </c>
      <c r="C372" s="6" t="s">
        <v>16</v>
      </c>
      <c r="D372" s="4">
        <v>133</v>
      </c>
      <c r="E372" s="13" t="s">
        <v>11</v>
      </c>
      <c r="F372" s="14">
        <v>45032</v>
      </c>
      <c r="G372" s="4">
        <v>100</v>
      </c>
      <c r="H372" s="4">
        <v>4</v>
      </c>
      <c r="I372" s="4">
        <f>IF(MONTH(Calls[[#This Row],[Date of Call]])&lt;=6, YEAR(Calls[[#This Row],[Date of Call]]), YEAR(Calls[[#This Row],[Date of Call]])+1)</f>
        <v>2023</v>
      </c>
      <c r="J372" s="5" t="str">
        <f>TEXT(Calls[[#This Row],[Date of Call]],"DDDD")</f>
        <v>Sunday</v>
      </c>
      <c r="K372" s="5" t="str">
        <f t="array" ref="K372">_xlfn.IFS(Calls[[#This Row],[Duration]]&lt;=10,"Under 10 mins", Calls[[#This Row],[Duration]]&lt;=30, "10 to 30 mins", Calls[[#This Row],[Duration]]&lt;=60, "30 to 60 mins", Calls[[#This Row],[Duration]]&lt;=120, "1 to 2 hours", TRUE, "More than 2 hours")</f>
        <v>More than 2 hours</v>
      </c>
      <c r="L372" s="4">
        <f>ROUND(Calls[[#This Row],[Satisfaction Rating]],0)</f>
        <v>4</v>
      </c>
    </row>
    <row r="373" spans="2:12" x14ac:dyDescent="0.3">
      <c r="B373" s="5" t="s">
        <v>395</v>
      </c>
      <c r="C373" s="6" t="s">
        <v>20</v>
      </c>
      <c r="D373" s="4">
        <v>135</v>
      </c>
      <c r="E373" s="13" t="s">
        <v>9</v>
      </c>
      <c r="F373" s="14">
        <v>45032</v>
      </c>
      <c r="G373" s="4">
        <v>185</v>
      </c>
      <c r="H373" s="4">
        <v>4.5</v>
      </c>
      <c r="I373" s="4">
        <f>IF(MONTH(Calls[[#This Row],[Date of Call]])&lt;=6, YEAR(Calls[[#This Row],[Date of Call]]), YEAR(Calls[[#This Row],[Date of Call]])+1)</f>
        <v>2023</v>
      </c>
      <c r="J373" s="5" t="str">
        <f>TEXT(Calls[[#This Row],[Date of Call]],"DDDD")</f>
        <v>Sunday</v>
      </c>
      <c r="K373" s="5" t="str">
        <f t="array" ref="K373">_xlfn.IFS(Calls[[#This Row],[Duration]]&lt;=10,"Under 10 mins", Calls[[#This Row],[Duration]]&lt;=30, "10 to 30 mins", Calls[[#This Row],[Duration]]&lt;=60, "30 to 60 mins", Calls[[#This Row],[Duration]]&lt;=120, "1 to 2 hours", TRUE, "More than 2 hours")</f>
        <v>More than 2 hours</v>
      </c>
      <c r="L373" s="4">
        <f>ROUND(Calls[[#This Row],[Satisfaction Rating]],0)</f>
        <v>5</v>
      </c>
    </row>
    <row r="374" spans="2:12" x14ac:dyDescent="0.3">
      <c r="B374" s="5" t="s">
        <v>396</v>
      </c>
      <c r="C374" s="6" t="s">
        <v>14</v>
      </c>
      <c r="D374" s="4">
        <v>69</v>
      </c>
      <c r="E374" s="13" t="s">
        <v>11</v>
      </c>
      <c r="F374" s="14">
        <v>45032</v>
      </c>
      <c r="G374" s="4">
        <v>130</v>
      </c>
      <c r="H374" s="4">
        <v>1.9</v>
      </c>
      <c r="I374" s="4">
        <f>IF(MONTH(Calls[[#This Row],[Date of Call]])&lt;=6, YEAR(Calls[[#This Row],[Date of Call]]), YEAR(Calls[[#This Row],[Date of Call]])+1)</f>
        <v>2023</v>
      </c>
      <c r="J374" s="5" t="str">
        <f>TEXT(Calls[[#This Row],[Date of Call]],"DDDD")</f>
        <v>Sunday</v>
      </c>
      <c r="K374" s="5" t="str">
        <f t="array" ref="K374">_xlfn.IFS(Calls[[#This Row],[Duration]]&lt;=10,"Under 10 mins", Calls[[#This Row],[Duration]]&lt;=30, "10 to 30 mins", Calls[[#This Row],[Duration]]&lt;=60, "30 to 60 mins", Calls[[#This Row],[Duration]]&lt;=120, "1 to 2 hours", TRUE, "More than 2 hours")</f>
        <v>1 to 2 hours</v>
      </c>
      <c r="L374" s="4">
        <f>ROUND(Calls[[#This Row],[Satisfaction Rating]],0)</f>
        <v>2</v>
      </c>
    </row>
    <row r="375" spans="2:12" x14ac:dyDescent="0.3">
      <c r="B375" s="5" t="s">
        <v>397</v>
      </c>
      <c r="C375" s="6" t="s">
        <v>18</v>
      </c>
      <c r="D375" s="4">
        <v>110</v>
      </c>
      <c r="E375" s="13" t="s">
        <v>13</v>
      </c>
      <c r="F375" s="14">
        <v>45033</v>
      </c>
      <c r="G375" s="4">
        <v>21</v>
      </c>
      <c r="H375" s="4">
        <v>2.6</v>
      </c>
      <c r="I375" s="4">
        <f>IF(MONTH(Calls[[#This Row],[Date of Call]])&lt;=6, YEAR(Calls[[#This Row],[Date of Call]]), YEAR(Calls[[#This Row],[Date of Call]])+1)</f>
        <v>2023</v>
      </c>
      <c r="J375" s="5" t="str">
        <f>TEXT(Calls[[#This Row],[Date of Call]],"DDDD")</f>
        <v>Monday</v>
      </c>
      <c r="K375" s="5" t="str">
        <f t="array" ref="K375">_xlfn.IFS(Calls[[#This Row],[Duration]]&lt;=10,"Under 10 mins", Calls[[#This Row],[Duration]]&lt;=30, "10 to 30 mins", Calls[[#This Row],[Duration]]&lt;=60, "30 to 60 mins", Calls[[#This Row],[Duration]]&lt;=120, "1 to 2 hours", TRUE, "More than 2 hours")</f>
        <v>1 to 2 hours</v>
      </c>
      <c r="L375" s="4">
        <f>ROUND(Calls[[#This Row],[Satisfaction Rating]],0)</f>
        <v>3</v>
      </c>
    </row>
    <row r="376" spans="2:12" x14ac:dyDescent="0.3">
      <c r="B376" s="5" t="s">
        <v>398</v>
      </c>
      <c r="C376" s="6" t="s">
        <v>5</v>
      </c>
      <c r="D376" s="4">
        <v>64</v>
      </c>
      <c r="E376" s="13" t="s">
        <v>10</v>
      </c>
      <c r="F376" s="14">
        <v>45033</v>
      </c>
      <c r="G376" s="4">
        <v>88</v>
      </c>
      <c r="H376" s="4">
        <v>4.3</v>
      </c>
      <c r="I376" s="4">
        <f>IF(MONTH(Calls[[#This Row],[Date of Call]])&lt;=6, YEAR(Calls[[#This Row],[Date of Call]]), YEAR(Calls[[#This Row],[Date of Call]])+1)</f>
        <v>2023</v>
      </c>
      <c r="J376" s="5" t="str">
        <f>TEXT(Calls[[#This Row],[Date of Call]],"DDDD")</f>
        <v>Monday</v>
      </c>
      <c r="K376" s="5" t="str">
        <f t="array" ref="K376">_xlfn.IFS(Calls[[#This Row],[Duration]]&lt;=10,"Under 10 mins", Calls[[#This Row],[Duration]]&lt;=30, "10 to 30 mins", Calls[[#This Row],[Duration]]&lt;=60, "30 to 60 mins", Calls[[#This Row],[Duration]]&lt;=120, "1 to 2 hours", TRUE, "More than 2 hours")</f>
        <v>1 to 2 hours</v>
      </c>
      <c r="L376" s="4">
        <f>ROUND(Calls[[#This Row],[Satisfaction Rating]],0)</f>
        <v>4</v>
      </c>
    </row>
    <row r="377" spans="2:12" x14ac:dyDescent="0.3">
      <c r="B377" s="5" t="s">
        <v>399</v>
      </c>
      <c r="C377" s="6" t="s">
        <v>23</v>
      </c>
      <c r="D377" s="4">
        <v>105</v>
      </c>
      <c r="E377" s="13" t="s">
        <v>6</v>
      </c>
      <c r="F377" s="14">
        <v>45033</v>
      </c>
      <c r="G377" s="4">
        <v>35</v>
      </c>
      <c r="H377" s="4">
        <v>4.4000000000000004</v>
      </c>
      <c r="I377" s="4">
        <f>IF(MONTH(Calls[[#This Row],[Date of Call]])&lt;=6, YEAR(Calls[[#This Row],[Date of Call]]), YEAR(Calls[[#This Row],[Date of Call]])+1)</f>
        <v>2023</v>
      </c>
      <c r="J377" s="5" t="str">
        <f>TEXT(Calls[[#This Row],[Date of Call]],"DDDD")</f>
        <v>Monday</v>
      </c>
      <c r="K377" s="5" t="str">
        <f t="array" ref="K377">_xlfn.IFS(Calls[[#This Row],[Duration]]&lt;=10,"Under 10 mins", Calls[[#This Row],[Duration]]&lt;=30, "10 to 30 mins", Calls[[#This Row],[Duration]]&lt;=60, "30 to 60 mins", Calls[[#This Row],[Duration]]&lt;=120, "1 to 2 hours", TRUE, "More than 2 hours")</f>
        <v>1 to 2 hours</v>
      </c>
      <c r="L377" s="4">
        <f>ROUND(Calls[[#This Row],[Satisfaction Rating]],0)</f>
        <v>4</v>
      </c>
    </row>
    <row r="378" spans="2:12" x14ac:dyDescent="0.3">
      <c r="B378" s="5" t="s">
        <v>400</v>
      </c>
      <c r="C378" s="6" t="s">
        <v>5</v>
      </c>
      <c r="D378" s="4">
        <v>165</v>
      </c>
      <c r="E378" s="13" t="s">
        <v>9</v>
      </c>
      <c r="F378" s="14">
        <v>45033</v>
      </c>
      <c r="G378" s="4">
        <v>68</v>
      </c>
      <c r="H378" s="4">
        <v>4.3</v>
      </c>
      <c r="I378" s="4">
        <f>IF(MONTH(Calls[[#This Row],[Date of Call]])&lt;=6, YEAR(Calls[[#This Row],[Date of Call]]), YEAR(Calls[[#This Row],[Date of Call]])+1)</f>
        <v>2023</v>
      </c>
      <c r="J378" s="5" t="str">
        <f>TEXT(Calls[[#This Row],[Date of Call]],"DDDD")</f>
        <v>Monday</v>
      </c>
      <c r="K378" s="5" t="str">
        <f t="array" ref="K378">_xlfn.IFS(Calls[[#This Row],[Duration]]&lt;=10,"Under 10 mins", Calls[[#This Row],[Duration]]&lt;=30, "10 to 30 mins", Calls[[#This Row],[Duration]]&lt;=60, "30 to 60 mins", Calls[[#This Row],[Duration]]&lt;=120, "1 to 2 hours", TRUE, "More than 2 hours")</f>
        <v>More than 2 hours</v>
      </c>
      <c r="L378" s="4">
        <f>ROUND(Calls[[#This Row],[Satisfaction Rating]],0)</f>
        <v>4</v>
      </c>
    </row>
    <row r="379" spans="2:12" x14ac:dyDescent="0.3">
      <c r="B379" s="5" t="s">
        <v>401</v>
      </c>
      <c r="C379" s="6" t="s">
        <v>19</v>
      </c>
      <c r="D379" s="4">
        <v>125</v>
      </c>
      <c r="E379" s="13" t="s">
        <v>9</v>
      </c>
      <c r="F379" s="14">
        <v>45033</v>
      </c>
      <c r="G379" s="4">
        <v>148</v>
      </c>
      <c r="H379" s="4">
        <v>4.5</v>
      </c>
      <c r="I379" s="4">
        <f>IF(MONTH(Calls[[#This Row],[Date of Call]])&lt;=6, YEAR(Calls[[#This Row],[Date of Call]]), YEAR(Calls[[#This Row],[Date of Call]])+1)</f>
        <v>2023</v>
      </c>
      <c r="J379" s="5" t="str">
        <f>TEXT(Calls[[#This Row],[Date of Call]],"DDDD")</f>
        <v>Monday</v>
      </c>
      <c r="K379" s="5" t="str">
        <f t="array" ref="K379">_xlfn.IFS(Calls[[#This Row],[Duration]]&lt;=10,"Under 10 mins", Calls[[#This Row],[Duration]]&lt;=30, "10 to 30 mins", Calls[[#This Row],[Duration]]&lt;=60, "30 to 60 mins", Calls[[#This Row],[Duration]]&lt;=120, "1 to 2 hours", TRUE, "More than 2 hours")</f>
        <v>More than 2 hours</v>
      </c>
      <c r="L379" s="4">
        <f>ROUND(Calls[[#This Row],[Satisfaction Rating]],0)</f>
        <v>5</v>
      </c>
    </row>
    <row r="380" spans="2:12" x14ac:dyDescent="0.3">
      <c r="B380" s="5" t="s">
        <v>402</v>
      </c>
      <c r="C380" s="6" t="s">
        <v>23</v>
      </c>
      <c r="D380" s="4">
        <v>88</v>
      </c>
      <c r="E380" s="13" t="s">
        <v>10</v>
      </c>
      <c r="F380" s="14">
        <v>45034</v>
      </c>
      <c r="G380" s="4">
        <v>81</v>
      </c>
      <c r="H380" s="4">
        <v>4.2</v>
      </c>
      <c r="I380" s="4">
        <f>IF(MONTH(Calls[[#This Row],[Date of Call]])&lt;=6, YEAR(Calls[[#This Row],[Date of Call]]), YEAR(Calls[[#This Row],[Date of Call]])+1)</f>
        <v>2023</v>
      </c>
      <c r="J380" s="5" t="str">
        <f>TEXT(Calls[[#This Row],[Date of Call]],"DDDD")</f>
        <v>Tuesday</v>
      </c>
      <c r="K380" s="5" t="str">
        <f t="array" ref="K380">_xlfn.IFS(Calls[[#This Row],[Duration]]&lt;=10,"Under 10 mins", Calls[[#This Row],[Duration]]&lt;=30, "10 to 30 mins", Calls[[#This Row],[Duration]]&lt;=60, "30 to 60 mins", Calls[[#This Row],[Duration]]&lt;=120, "1 to 2 hours", TRUE, "More than 2 hours")</f>
        <v>1 to 2 hours</v>
      </c>
      <c r="L380" s="4">
        <f>ROUND(Calls[[#This Row],[Satisfaction Rating]],0)</f>
        <v>4</v>
      </c>
    </row>
    <row r="381" spans="2:12" x14ac:dyDescent="0.3">
      <c r="B381" s="5" t="s">
        <v>403</v>
      </c>
      <c r="C381" s="6" t="s">
        <v>14</v>
      </c>
      <c r="D381" s="4">
        <v>6</v>
      </c>
      <c r="E381" s="13" t="s">
        <v>10</v>
      </c>
      <c r="F381" s="14">
        <v>45034</v>
      </c>
      <c r="G381" s="4">
        <v>75</v>
      </c>
      <c r="H381" s="4">
        <v>3.9</v>
      </c>
      <c r="I381" s="4">
        <f>IF(MONTH(Calls[[#This Row],[Date of Call]])&lt;=6, YEAR(Calls[[#This Row],[Date of Call]]), YEAR(Calls[[#This Row],[Date of Call]])+1)</f>
        <v>2023</v>
      </c>
      <c r="J381" s="5" t="str">
        <f>TEXT(Calls[[#This Row],[Date of Call]],"DDDD")</f>
        <v>Tuesday</v>
      </c>
      <c r="K381" s="5" t="str">
        <f t="array" ref="K381">_xlfn.IFS(Calls[[#This Row],[Duration]]&lt;=10,"Under 10 mins", Calls[[#This Row],[Duration]]&lt;=30, "10 to 30 mins", Calls[[#This Row],[Duration]]&lt;=60, "30 to 60 mins", Calls[[#This Row],[Duration]]&lt;=120, "1 to 2 hours", TRUE, "More than 2 hours")</f>
        <v>Under 10 mins</v>
      </c>
      <c r="L381" s="4">
        <f>ROUND(Calls[[#This Row],[Satisfaction Rating]],0)</f>
        <v>4</v>
      </c>
    </row>
    <row r="382" spans="2:12" x14ac:dyDescent="0.3">
      <c r="B382" s="5" t="s">
        <v>404</v>
      </c>
      <c r="C382" s="6" t="s">
        <v>22</v>
      </c>
      <c r="D382" s="4">
        <v>69</v>
      </c>
      <c r="E382" s="13" t="s">
        <v>11</v>
      </c>
      <c r="F382" s="14">
        <v>45035</v>
      </c>
      <c r="G382" s="4">
        <v>32</v>
      </c>
      <c r="H382" s="4">
        <v>3.6</v>
      </c>
      <c r="I382" s="4">
        <f>IF(MONTH(Calls[[#This Row],[Date of Call]])&lt;=6, YEAR(Calls[[#This Row],[Date of Call]]), YEAR(Calls[[#This Row],[Date of Call]])+1)</f>
        <v>2023</v>
      </c>
      <c r="J382" s="5" t="str">
        <f>TEXT(Calls[[#This Row],[Date of Call]],"DDDD")</f>
        <v>Wednesday</v>
      </c>
      <c r="K382" s="5" t="str">
        <f t="array" ref="K382">_xlfn.IFS(Calls[[#This Row],[Duration]]&lt;=10,"Under 10 mins", Calls[[#This Row],[Duration]]&lt;=30, "10 to 30 mins", Calls[[#This Row],[Duration]]&lt;=60, "30 to 60 mins", Calls[[#This Row],[Duration]]&lt;=120, "1 to 2 hours", TRUE, "More than 2 hours")</f>
        <v>1 to 2 hours</v>
      </c>
      <c r="L382" s="4">
        <f>ROUND(Calls[[#This Row],[Satisfaction Rating]],0)</f>
        <v>4</v>
      </c>
    </row>
    <row r="383" spans="2:12" x14ac:dyDescent="0.3">
      <c r="B383" s="5" t="s">
        <v>405</v>
      </c>
      <c r="C383" s="6" t="s">
        <v>17</v>
      </c>
      <c r="D383" s="4">
        <v>107</v>
      </c>
      <c r="E383" s="13" t="s">
        <v>11</v>
      </c>
      <c r="F383" s="14">
        <v>45035</v>
      </c>
      <c r="G383" s="4">
        <v>156</v>
      </c>
      <c r="H383" s="4">
        <v>3.8</v>
      </c>
      <c r="I383" s="4">
        <f>IF(MONTH(Calls[[#This Row],[Date of Call]])&lt;=6, YEAR(Calls[[#This Row],[Date of Call]]), YEAR(Calls[[#This Row],[Date of Call]])+1)</f>
        <v>2023</v>
      </c>
      <c r="J383" s="5" t="str">
        <f>TEXT(Calls[[#This Row],[Date of Call]],"DDDD")</f>
        <v>Wednesday</v>
      </c>
      <c r="K383" s="5" t="str">
        <f t="array" ref="K383">_xlfn.IFS(Calls[[#This Row],[Duration]]&lt;=10,"Under 10 mins", Calls[[#This Row],[Duration]]&lt;=30, "10 to 30 mins", Calls[[#This Row],[Duration]]&lt;=60, "30 to 60 mins", Calls[[#This Row],[Duration]]&lt;=120, "1 to 2 hours", TRUE, "More than 2 hours")</f>
        <v>1 to 2 hours</v>
      </c>
      <c r="L383" s="4">
        <f>ROUND(Calls[[#This Row],[Satisfaction Rating]],0)</f>
        <v>4</v>
      </c>
    </row>
    <row r="384" spans="2:12" x14ac:dyDescent="0.3">
      <c r="B384" s="5" t="s">
        <v>406</v>
      </c>
      <c r="C384" s="6" t="s">
        <v>12</v>
      </c>
      <c r="D384" s="4">
        <v>90</v>
      </c>
      <c r="E384" s="13" t="s">
        <v>9</v>
      </c>
      <c r="F384" s="14">
        <v>45035</v>
      </c>
      <c r="G384" s="4">
        <v>99</v>
      </c>
      <c r="H384" s="4">
        <v>4.9000000000000004</v>
      </c>
      <c r="I384" s="4">
        <f>IF(MONTH(Calls[[#This Row],[Date of Call]])&lt;=6, YEAR(Calls[[#This Row],[Date of Call]]), YEAR(Calls[[#This Row],[Date of Call]])+1)</f>
        <v>2023</v>
      </c>
      <c r="J384" s="5" t="str">
        <f>TEXT(Calls[[#This Row],[Date of Call]],"DDDD")</f>
        <v>Wednesday</v>
      </c>
      <c r="K384" s="5" t="str">
        <f t="array" ref="K384">_xlfn.IFS(Calls[[#This Row],[Duration]]&lt;=10,"Under 10 mins", Calls[[#This Row],[Duration]]&lt;=30, "10 to 30 mins", Calls[[#This Row],[Duration]]&lt;=60, "30 to 60 mins", Calls[[#This Row],[Duration]]&lt;=120, "1 to 2 hours", TRUE, "More than 2 hours")</f>
        <v>1 to 2 hours</v>
      </c>
      <c r="L384" s="4">
        <f>ROUND(Calls[[#This Row],[Satisfaction Rating]],0)</f>
        <v>5</v>
      </c>
    </row>
    <row r="385" spans="2:12" x14ac:dyDescent="0.3">
      <c r="B385" s="5" t="s">
        <v>407</v>
      </c>
      <c r="C385" s="6" t="s">
        <v>20</v>
      </c>
      <c r="D385" s="4">
        <v>120</v>
      </c>
      <c r="E385" s="13" t="s">
        <v>6</v>
      </c>
      <c r="F385" s="14">
        <v>45035</v>
      </c>
      <c r="G385" s="4">
        <v>26</v>
      </c>
      <c r="H385" s="4">
        <v>4</v>
      </c>
      <c r="I385" s="4">
        <f>IF(MONTH(Calls[[#This Row],[Date of Call]])&lt;=6, YEAR(Calls[[#This Row],[Date of Call]]), YEAR(Calls[[#This Row],[Date of Call]])+1)</f>
        <v>2023</v>
      </c>
      <c r="J385" s="5" t="str">
        <f>TEXT(Calls[[#This Row],[Date of Call]],"DDDD")</f>
        <v>Wednesday</v>
      </c>
      <c r="K385" s="5" t="str">
        <f t="array" ref="K385">_xlfn.IFS(Calls[[#This Row],[Duration]]&lt;=10,"Under 10 mins", Calls[[#This Row],[Duration]]&lt;=30, "10 to 30 mins", Calls[[#This Row],[Duration]]&lt;=60, "30 to 60 mins", Calls[[#This Row],[Duration]]&lt;=120, "1 to 2 hours", TRUE, "More than 2 hours")</f>
        <v>1 to 2 hours</v>
      </c>
      <c r="L385" s="4">
        <f>ROUND(Calls[[#This Row],[Satisfaction Rating]],0)</f>
        <v>4</v>
      </c>
    </row>
    <row r="386" spans="2:12" x14ac:dyDescent="0.3">
      <c r="B386" s="5" t="s">
        <v>408</v>
      </c>
      <c r="C386" s="6" t="s">
        <v>8</v>
      </c>
      <c r="D386" s="4">
        <v>47</v>
      </c>
      <c r="E386" s="13" t="s">
        <v>11</v>
      </c>
      <c r="F386" s="14">
        <v>45035</v>
      </c>
      <c r="G386" s="4">
        <v>84</v>
      </c>
      <c r="H386" s="4">
        <v>4.0999999999999996</v>
      </c>
      <c r="I386" s="4">
        <f>IF(MONTH(Calls[[#This Row],[Date of Call]])&lt;=6, YEAR(Calls[[#This Row],[Date of Call]]), YEAR(Calls[[#This Row],[Date of Call]])+1)</f>
        <v>2023</v>
      </c>
      <c r="J386" s="5" t="str">
        <f>TEXT(Calls[[#This Row],[Date of Call]],"DDDD")</f>
        <v>Wednesday</v>
      </c>
      <c r="K386" s="5" t="str">
        <f t="array" ref="K386">_xlfn.IFS(Calls[[#This Row],[Duration]]&lt;=10,"Under 10 mins", Calls[[#This Row],[Duration]]&lt;=30, "10 to 30 mins", Calls[[#This Row],[Duration]]&lt;=60, "30 to 60 mins", Calls[[#This Row],[Duration]]&lt;=120, "1 to 2 hours", TRUE, "More than 2 hours")</f>
        <v>30 to 60 mins</v>
      </c>
      <c r="L386" s="4">
        <f>ROUND(Calls[[#This Row],[Satisfaction Rating]],0)</f>
        <v>4</v>
      </c>
    </row>
    <row r="387" spans="2:12" x14ac:dyDescent="0.3">
      <c r="B387" s="5" t="s">
        <v>409</v>
      </c>
      <c r="C387" s="6" t="s">
        <v>21</v>
      </c>
      <c r="D387" s="4">
        <v>60</v>
      </c>
      <c r="E387" s="13" t="s">
        <v>6</v>
      </c>
      <c r="F387" s="14">
        <v>45035</v>
      </c>
      <c r="G387" s="4">
        <v>84</v>
      </c>
      <c r="H387" s="4">
        <v>4.8</v>
      </c>
      <c r="I387" s="4">
        <f>IF(MONTH(Calls[[#This Row],[Date of Call]])&lt;=6, YEAR(Calls[[#This Row],[Date of Call]]), YEAR(Calls[[#This Row],[Date of Call]])+1)</f>
        <v>2023</v>
      </c>
      <c r="J387" s="5" t="str">
        <f>TEXT(Calls[[#This Row],[Date of Call]],"DDDD")</f>
        <v>Wednesday</v>
      </c>
      <c r="K387" s="5" t="str">
        <f t="array" ref="K387">_xlfn.IFS(Calls[[#This Row],[Duration]]&lt;=10,"Under 10 mins", Calls[[#This Row],[Duration]]&lt;=30, "10 to 30 mins", Calls[[#This Row],[Duration]]&lt;=60, "30 to 60 mins", Calls[[#This Row],[Duration]]&lt;=120, "1 to 2 hours", TRUE, "More than 2 hours")</f>
        <v>30 to 60 mins</v>
      </c>
      <c r="L387" s="4">
        <f>ROUND(Calls[[#This Row],[Satisfaction Rating]],0)</f>
        <v>5</v>
      </c>
    </row>
    <row r="388" spans="2:12" x14ac:dyDescent="0.3">
      <c r="B388" s="5" t="s">
        <v>410</v>
      </c>
      <c r="C388" s="6" t="s">
        <v>7</v>
      </c>
      <c r="D388" s="4">
        <v>64</v>
      </c>
      <c r="E388" s="13" t="s">
        <v>9</v>
      </c>
      <c r="F388" s="14">
        <v>45035</v>
      </c>
      <c r="G388" s="4">
        <v>170</v>
      </c>
      <c r="H388" s="4">
        <v>2.2999999999999998</v>
      </c>
      <c r="I388" s="4">
        <f>IF(MONTH(Calls[[#This Row],[Date of Call]])&lt;=6, YEAR(Calls[[#This Row],[Date of Call]]), YEAR(Calls[[#This Row],[Date of Call]])+1)</f>
        <v>2023</v>
      </c>
      <c r="J388" s="5" t="str">
        <f>TEXT(Calls[[#This Row],[Date of Call]],"DDDD")</f>
        <v>Wednesday</v>
      </c>
      <c r="K388" s="5" t="str">
        <f t="array" ref="K388">_xlfn.IFS(Calls[[#This Row],[Duration]]&lt;=10,"Under 10 mins", Calls[[#This Row],[Duration]]&lt;=30, "10 to 30 mins", Calls[[#This Row],[Duration]]&lt;=60, "30 to 60 mins", Calls[[#This Row],[Duration]]&lt;=120, "1 to 2 hours", TRUE, "More than 2 hours")</f>
        <v>1 to 2 hours</v>
      </c>
      <c r="L388" s="4">
        <f>ROUND(Calls[[#This Row],[Satisfaction Rating]],0)</f>
        <v>2</v>
      </c>
    </row>
    <row r="389" spans="2:12" x14ac:dyDescent="0.3">
      <c r="B389" s="5" t="s">
        <v>411</v>
      </c>
      <c r="C389" s="6" t="s">
        <v>5</v>
      </c>
      <c r="D389" s="4">
        <v>62</v>
      </c>
      <c r="E389" s="13" t="s">
        <v>11</v>
      </c>
      <c r="F389" s="14">
        <v>45035</v>
      </c>
      <c r="G389" s="4">
        <v>35</v>
      </c>
      <c r="H389" s="4">
        <v>4.4000000000000004</v>
      </c>
      <c r="I389" s="4">
        <f>IF(MONTH(Calls[[#This Row],[Date of Call]])&lt;=6, YEAR(Calls[[#This Row],[Date of Call]]), YEAR(Calls[[#This Row],[Date of Call]])+1)</f>
        <v>2023</v>
      </c>
      <c r="J389" s="5" t="str">
        <f>TEXT(Calls[[#This Row],[Date of Call]],"DDDD")</f>
        <v>Wednesday</v>
      </c>
      <c r="K389" s="5" t="str">
        <f t="array" ref="K389">_xlfn.IFS(Calls[[#This Row],[Duration]]&lt;=10,"Under 10 mins", Calls[[#This Row],[Duration]]&lt;=30, "10 to 30 mins", Calls[[#This Row],[Duration]]&lt;=60, "30 to 60 mins", Calls[[#This Row],[Duration]]&lt;=120, "1 to 2 hours", TRUE, "More than 2 hours")</f>
        <v>1 to 2 hours</v>
      </c>
      <c r="L389" s="4">
        <f>ROUND(Calls[[#This Row],[Satisfaction Rating]],0)</f>
        <v>4</v>
      </c>
    </row>
    <row r="390" spans="2:12" x14ac:dyDescent="0.3">
      <c r="B390" s="5" t="s">
        <v>412</v>
      </c>
      <c r="C390" s="6" t="s">
        <v>18</v>
      </c>
      <c r="D390" s="4">
        <v>88</v>
      </c>
      <c r="E390" s="13" t="s">
        <v>11</v>
      </c>
      <c r="F390" s="14">
        <v>45036</v>
      </c>
      <c r="G390" s="4">
        <v>35</v>
      </c>
      <c r="H390" s="4">
        <v>3.8</v>
      </c>
      <c r="I390" s="4">
        <f>IF(MONTH(Calls[[#This Row],[Date of Call]])&lt;=6, YEAR(Calls[[#This Row],[Date of Call]]), YEAR(Calls[[#This Row],[Date of Call]])+1)</f>
        <v>2023</v>
      </c>
      <c r="J390" s="5" t="str">
        <f>TEXT(Calls[[#This Row],[Date of Call]],"DDDD")</f>
        <v>Thursday</v>
      </c>
      <c r="K390" s="5" t="str">
        <f t="array" ref="K390">_xlfn.IFS(Calls[[#This Row],[Duration]]&lt;=10,"Under 10 mins", Calls[[#This Row],[Duration]]&lt;=30, "10 to 30 mins", Calls[[#This Row],[Duration]]&lt;=60, "30 to 60 mins", Calls[[#This Row],[Duration]]&lt;=120, "1 to 2 hours", TRUE, "More than 2 hours")</f>
        <v>1 to 2 hours</v>
      </c>
      <c r="L390" s="4">
        <f>ROUND(Calls[[#This Row],[Satisfaction Rating]],0)</f>
        <v>4</v>
      </c>
    </row>
    <row r="391" spans="2:12" x14ac:dyDescent="0.3">
      <c r="B391" s="5" t="s">
        <v>413</v>
      </c>
      <c r="C391" s="6" t="s">
        <v>19</v>
      </c>
      <c r="D391" s="4">
        <v>116</v>
      </c>
      <c r="E391" s="13" t="s">
        <v>11</v>
      </c>
      <c r="F391" s="14">
        <v>45036</v>
      </c>
      <c r="G391" s="4">
        <v>132</v>
      </c>
      <c r="H391" s="4">
        <v>5</v>
      </c>
      <c r="I391" s="4">
        <f>IF(MONTH(Calls[[#This Row],[Date of Call]])&lt;=6, YEAR(Calls[[#This Row],[Date of Call]]), YEAR(Calls[[#This Row],[Date of Call]])+1)</f>
        <v>2023</v>
      </c>
      <c r="J391" s="5" t="str">
        <f>TEXT(Calls[[#This Row],[Date of Call]],"DDDD")</f>
        <v>Thursday</v>
      </c>
      <c r="K391" s="5" t="str">
        <f t="array" ref="K391">_xlfn.IFS(Calls[[#This Row],[Duration]]&lt;=10,"Under 10 mins", Calls[[#This Row],[Duration]]&lt;=30, "10 to 30 mins", Calls[[#This Row],[Duration]]&lt;=60, "30 to 60 mins", Calls[[#This Row],[Duration]]&lt;=120, "1 to 2 hours", TRUE, "More than 2 hours")</f>
        <v>1 to 2 hours</v>
      </c>
      <c r="L391" s="4">
        <f>ROUND(Calls[[#This Row],[Satisfaction Rating]],0)</f>
        <v>5</v>
      </c>
    </row>
    <row r="392" spans="2:12" x14ac:dyDescent="0.3">
      <c r="B392" s="5" t="s">
        <v>414</v>
      </c>
      <c r="C392" s="6" t="s">
        <v>12</v>
      </c>
      <c r="D392" s="4">
        <v>82</v>
      </c>
      <c r="E392" s="13" t="s">
        <v>10</v>
      </c>
      <c r="F392" s="14">
        <v>45037</v>
      </c>
      <c r="G392" s="4">
        <v>144</v>
      </c>
      <c r="H392" s="4">
        <v>3.3</v>
      </c>
      <c r="I392" s="4">
        <f>IF(MONTH(Calls[[#This Row],[Date of Call]])&lt;=6, YEAR(Calls[[#This Row],[Date of Call]]), YEAR(Calls[[#This Row],[Date of Call]])+1)</f>
        <v>2023</v>
      </c>
      <c r="J392" s="5" t="str">
        <f>TEXT(Calls[[#This Row],[Date of Call]],"DDDD")</f>
        <v>Friday</v>
      </c>
      <c r="K392" s="5" t="str">
        <f t="array" ref="K392">_xlfn.IFS(Calls[[#This Row],[Duration]]&lt;=10,"Under 10 mins", Calls[[#This Row],[Duration]]&lt;=30, "10 to 30 mins", Calls[[#This Row],[Duration]]&lt;=60, "30 to 60 mins", Calls[[#This Row],[Duration]]&lt;=120, "1 to 2 hours", TRUE, "More than 2 hours")</f>
        <v>1 to 2 hours</v>
      </c>
      <c r="L392" s="4">
        <f>ROUND(Calls[[#This Row],[Satisfaction Rating]],0)</f>
        <v>3</v>
      </c>
    </row>
    <row r="393" spans="2:12" x14ac:dyDescent="0.3">
      <c r="B393" s="5" t="s">
        <v>415</v>
      </c>
      <c r="C393" s="6" t="s">
        <v>5</v>
      </c>
      <c r="D393" s="4">
        <v>99</v>
      </c>
      <c r="E393" s="13" t="s">
        <v>9</v>
      </c>
      <c r="F393" s="14">
        <v>45037</v>
      </c>
      <c r="G393" s="4">
        <v>48</v>
      </c>
      <c r="H393" s="4">
        <v>5</v>
      </c>
      <c r="I393" s="4">
        <f>IF(MONTH(Calls[[#This Row],[Date of Call]])&lt;=6, YEAR(Calls[[#This Row],[Date of Call]]), YEAR(Calls[[#This Row],[Date of Call]])+1)</f>
        <v>2023</v>
      </c>
      <c r="J393" s="5" t="str">
        <f>TEXT(Calls[[#This Row],[Date of Call]],"DDDD")</f>
        <v>Friday</v>
      </c>
      <c r="K393" s="5" t="str">
        <f t="array" ref="K393">_xlfn.IFS(Calls[[#This Row],[Duration]]&lt;=10,"Under 10 mins", Calls[[#This Row],[Duration]]&lt;=30, "10 to 30 mins", Calls[[#This Row],[Duration]]&lt;=60, "30 to 60 mins", Calls[[#This Row],[Duration]]&lt;=120, "1 to 2 hours", TRUE, "More than 2 hours")</f>
        <v>1 to 2 hours</v>
      </c>
      <c r="L393" s="4">
        <f>ROUND(Calls[[#This Row],[Satisfaction Rating]],0)</f>
        <v>5</v>
      </c>
    </row>
    <row r="394" spans="2:12" x14ac:dyDescent="0.3">
      <c r="B394" s="5" t="s">
        <v>416</v>
      </c>
      <c r="C394" s="6" t="s">
        <v>5</v>
      </c>
      <c r="D394" s="4">
        <v>55</v>
      </c>
      <c r="E394" s="13" t="s">
        <v>10</v>
      </c>
      <c r="F394" s="14">
        <v>45037</v>
      </c>
      <c r="G394" s="4">
        <v>200</v>
      </c>
      <c r="H394" s="4">
        <v>2.2999999999999998</v>
      </c>
      <c r="I394" s="4">
        <f>IF(MONTH(Calls[[#This Row],[Date of Call]])&lt;=6, YEAR(Calls[[#This Row],[Date of Call]]), YEAR(Calls[[#This Row],[Date of Call]])+1)</f>
        <v>2023</v>
      </c>
      <c r="J394" s="5" t="str">
        <f>TEXT(Calls[[#This Row],[Date of Call]],"DDDD")</f>
        <v>Friday</v>
      </c>
      <c r="K394" s="5" t="str">
        <f t="array" ref="K394">_xlfn.IFS(Calls[[#This Row],[Duration]]&lt;=10,"Under 10 mins", Calls[[#This Row],[Duration]]&lt;=30, "10 to 30 mins", Calls[[#This Row],[Duration]]&lt;=60, "30 to 60 mins", Calls[[#This Row],[Duration]]&lt;=120, "1 to 2 hours", TRUE, "More than 2 hours")</f>
        <v>30 to 60 mins</v>
      </c>
      <c r="L394" s="4">
        <f>ROUND(Calls[[#This Row],[Satisfaction Rating]],0)</f>
        <v>2</v>
      </c>
    </row>
    <row r="395" spans="2:12" x14ac:dyDescent="0.3">
      <c r="B395" s="5" t="s">
        <v>417</v>
      </c>
      <c r="C395" s="6" t="s">
        <v>7</v>
      </c>
      <c r="D395" s="4">
        <v>61</v>
      </c>
      <c r="E395" s="13" t="s">
        <v>6</v>
      </c>
      <c r="F395" s="14">
        <v>45037</v>
      </c>
      <c r="G395" s="4">
        <v>38</v>
      </c>
      <c r="H395" s="4">
        <v>4.8</v>
      </c>
      <c r="I395" s="4">
        <f>IF(MONTH(Calls[[#This Row],[Date of Call]])&lt;=6, YEAR(Calls[[#This Row],[Date of Call]]), YEAR(Calls[[#This Row],[Date of Call]])+1)</f>
        <v>2023</v>
      </c>
      <c r="J395" s="5" t="str">
        <f>TEXT(Calls[[#This Row],[Date of Call]],"DDDD")</f>
        <v>Friday</v>
      </c>
      <c r="K395" s="5" t="str">
        <f t="array" ref="K395">_xlfn.IFS(Calls[[#This Row],[Duration]]&lt;=10,"Under 10 mins", Calls[[#This Row],[Duration]]&lt;=30, "10 to 30 mins", Calls[[#This Row],[Duration]]&lt;=60, "30 to 60 mins", Calls[[#This Row],[Duration]]&lt;=120, "1 to 2 hours", TRUE, "More than 2 hours")</f>
        <v>1 to 2 hours</v>
      </c>
      <c r="L395" s="4">
        <f>ROUND(Calls[[#This Row],[Satisfaction Rating]],0)</f>
        <v>5</v>
      </c>
    </row>
    <row r="396" spans="2:12" x14ac:dyDescent="0.3">
      <c r="B396" s="5" t="s">
        <v>418</v>
      </c>
      <c r="C396" s="6" t="s">
        <v>19</v>
      </c>
      <c r="D396" s="4">
        <v>36</v>
      </c>
      <c r="E396" s="13" t="s">
        <v>13</v>
      </c>
      <c r="F396" s="14">
        <v>45037</v>
      </c>
      <c r="G396" s="4">
        <v>81</v>
      </c>
      <c r="H396" s="4">
        <v>3.7</v>
      </c>
      <c r="I396" s="4">
        <f>IF(MONTH(Calls[[#This Row],[Date of Call]])&lt;=6, YEAR(Calls[[#This Row],[Date of Call]]), YEAR(Calls[[#This Row],[Date of Call]])+1)</f>
        <v>2023</v>
      </c>
      <c r="J396" s="5" t="str">
        <f>TEXT(Calls[[#This Row],[Date of Call]],"DDDD")</f>
        <v>Friday</v>
      </c>
      <c r="K396" s="5" t="str">
        <f t="array" ref="K396">_xlfn.IFS(Calls[[#This Row],[Duration]]&lt;=10,"Under 10 mins", Calls[[#This Row],[Duration]]&lt;=30, "10 to 30 mins", Calls[[#This Row],[Duration]]&lt;=60, "30 to 60 mins", Calls[[#This Row],[Duration]]&lt;=120, "1 to 2 hours", TRUE, "More than 2 hours")</f>
        <v>30 to 60 mins</v>
      </c>
      <c r="L396" s="4">
        <f>ROUND(Calls[[#This Row],[Satisfaction Rating]],0)</f>
        <v>4</v>
      </c>
    </row>
    <row r="397" spans="2:12" x14ac:dyDescent="0.3">
      <c r="B397" s="5" t="s">
        <v>419</v>
      </c>
      <c r="C397" s="6" t="s">
        <v>12</v>
      </c>
      <c r="D397" s="4">
        <v>123</v>
      </c>
      <c r="E397" s="13" t="s">
        <v>11</v>
      </c>
      <c r="F397" s="14">
        <v>45037</v>
      </c>
      <c r="G397" s="4">
        <v>120</v>
      </c>
      <c r="H397" s="4">
        <v>4.2</v>
      </c>
      <c r="I397" s="4">
        <f>IF(MONTH(Calls[[#This Row],[Date of Call]])&lt;=6, YEAR(Calls[[#This Row],[Date of Call]]), YEAR(Calls[[#This Row],[Date of Call]])+1)</f>
        <v>2023</v>
      </c>
      <c r="J397" s="5" t="str">
        <f>TEXT(Calls[[#This Row],[Date of Call]],"DDDD")</f>
        <v>Friday</v>
      </c>
      <c r="K397" s="5" t="str">
        <f t="array" ref="K397">_xlfn.IFS(Calls[[#This Row],[Duration]]&lt;=10,"Under 10 mins", Calls[[#This Row],[Duration]]&lt;=30, "10 to 30 mins", Calls[[#This Row],[Duration]]&lt;=60, "30 to 60 mins", Calls[[#This Row],[Duration]]&lt;=120, "1 to 2 hours", TRUE, "More than 2 hours")</f>
        <v>More than 2 hours</v>
      </c>
      <c r="L397" s="4">
        <f>ROUND(Calls[[#This Row],[Satisfaction Rating]],0)</f>
        <v>4</v>
      </c>
    </row>
    <row r="398" spans="2:12" x14ac:dyDescent="0.3">
      <c r="B398" s="5" t="s">
        <v>420</v>
      </c>
      <c r="C398" s="6" t="s">
        <v>24</v>
      </c>
      <c r="D398" s="4">
        <v>24</v>
      </c>
      <c r="E398" s="13" t="s">
        <v>6</v>
      </c>
      <c r="F398" s="14">
        <v>45037</v>
      </c>
      <c r="G398" s="4">
        <v>74</v>
      </c>
      <c r="H398" s="4">
        <v>4.8</v>
      </c>
      <c r="I398" s="4">
        <f>IF(MONTH(Calls[[#This Row],[Date of Call]])&lt;=6, YEAR(Calls[[#This Row],[Date of Call]]), YEAR(Calls[[#This Row],[Date of Call]])+1)</f>
        <v>2023</v>
      </c>
      <c r="J398" s="5" t="str">
        <f>TEXT(Calls[[#This Row],[Date of Call]],"DDDD")</f>
        <v>Friday</v>
      </c>
      <c r="K398" s="5" t="str">
        <f t="array" ref="K398">_xlfn.IFS(Calls[[#This Row],[Duration]]&lt;=10,"Under 10 mins", Calls[[#This Row],[Duration]]&lt;=30, "10 to 30 mins", Calls[[#This Row],[Duration]]&lt;=60, "30 to 60 mins", Calls[[#This Row],[Duration]]&lt;=120, "1 to 2 hours", TRUE, "More than 2 hours")</f>
        <v>10 to 30 mins</v>
      </c>
      <c r="L398" s="4">
        <f>ROUND(Calls[[#This Row],[Satisfaction Rating]],0)</f>
        <v>5</v>
      </c>
    </row>
    <row r="399" spans="2:12" x14ac:dyDescent="0.3">
      <c r="B399" s="5" t="s">
        <v>421</v>
      </c>
      <c r="C399" s="6" t="s">
        <v>12</v>
      </c>
      <c r="D399" s="4">
        <v>43</v>
      </c>
      <c r="E399" s="13" t="s">
        <v>11</v>
      </c>
      <c r="F399" s="14">
        <v>45038</v>
      </c>
      <c r="G399" s="4">
        <v>128</v>
      </c>
      <c r="H399" s="4">
        <v>4.7</v>
      </c>
      <c r="I399" s="4">
        <f>IF(MONTH(Calls[[#This Row],[Date of Call]])&lt;=6, YEAR(Calls[[#This Row],[Date of Call]]), YEAR(Calls[[#This Row],[Date of Call]])+1)</f>
        <v>2023</v>
      </c>
      <c r="J399" s="5" t="str">
        <f>TEXT(Calls[[#This Row],[Date of Call]],"DDDD")</f>
        <v>Saturday</v>
      </c>
      <c r="K399" s="5" t="str">
        <f t="array" ref="K399">_xlfn.IFS(Calls[[#This Row],[Duration]]&lt;=10,"Under 10 mins", Calls[[#This Row],[Duration]]&lt;=30, "10 to 30 mins", Calls[[#This Row],[Duration]]&lt;=60, "30 to 60 mins", Calls[[#This Row],[Duration]]&lt;=120, "1 to 2 hours", TRUE, "More than 2 hours")</f>
        <v>30 to 60 mins</v>
      </c>
      <c r="L399" s="4">
        <f>ROUND(Calls[[#This Row],[Satisfaction Rating]],0)</f>
        <v>5</v>
      </c>
    </row>
    <row r="400" spans="2:12" x14ac:dyDescent="0.3">
      <c r="B400" s="5" t="s">
        <v>422</v>
      </c>
      <c r="C400" s="6" t="s">
        <v>21</v>
      </c>
      <c r="D400" s="4">
        <v>95</v>
      </c>
      <c r="E400" s="13" t="s">
        <v>9</v>
      </c>
      <c r="F400" s="14">
        <v>45038</v>
      </c>
      <c r="G400" s="4">
        <v>21</v>
      </c>
      <c r="H400" s="4">
        <v>3.9</v>
      </c>
      <c r="I400" s="4">
        <f>IF(MONTH(Calls[[#This Row],[Date of Call]])&lt;=6, YEAR(Calls[[#This Row],[Date of Call]]), YEAR(Calls[[#This Row],[Date of Call]])+1)</f>
        <v>2023</v>
      </c>
      <c r="J400" s="5" t="str">
        <f>TEXT(Calls[[#This Row],[Date of Call]],"DDDD")</f>
        <v>Saturday</v>
      </c>
      <c r="K400" s="5" t="str">
        <f t="array" ref="K400">_xlfn.IFS(Calls[[#This Row],[Duration]]&lt;=10,"Under 10 mins", Calls[[#This Row],[Duration]]&lt;=30, "10 to 30 mins", Calls[[#This Row],[Duration]]&lt;=60, "30 to 60 mins", Calls[[#This Row],[Duration]]&lt;=120, "1 to 2 hours", TRUE, "More than 2 hours")</f>
        <v>1 to 2 hours</v>
      </c>
      <c r="L400" s="4">
        <f>ROUND(Calls[[#This Row],[Satisfaction Rating]],0)</f>
        <v>4</v>
      </c>
    </row>
    <row r="401" spans="2:12" x14ac:dyDescent="0.3">
      <c r="B401" s="5" t="s">
        <v>423</v>
      </c>
      <c r="C401" s="6" t="s">
        <v>5</v>
      </c>
      <c r="D401" s="4">
        <v>53</v>
      </c>
      <c r="E401" s="13" t="s">
        <v>11</v>
      </c>
      <c r="F401" s="14">
        <v>45038</v>
      </c>
      <c r="G401" s="4">
        <v>110</v>
      </c>
      <c r="H401" s="4">
        <v>4.3</v>
      </c>
      <c r="I401" s="4">
        <f>IF(MONTH(Calls[[#This Row],[Date of Call]])&lt;=6, YEAR(Calls[[#This Row],[Date of Call]]), YEAR(Calls[[#This Row],[Date of Call]])+1)</f>
        <v>2023</v>
      </c>
      <c r="J401" s="5" t="str">
        <f>TEXT(Calls[[#This Row],[Date of Call]],"DDDD")</f>
        <v>Saturday</v>
      </c>
      <c r="K401" s="5" t="str">
        <f t="array" ref="K401">_xlfn.IFS(Calls[[#This Row],[Duration]]&lt;=10,"Under 10 mins", Calls[[#This Row],[Duration]]&lt;=30, "10 to 30 mins", Calls[[#This Row],[Duration]]&lt;=60, "30 to 60 mins", Calls[[#This Row],[Duration]]&lt;=120, "1 to 2 hours", TRUE, "More than 2 hours")</f>
        <v>30 to 60 mins</v>
      </c>
      <c r="L401" s="4">
        <f>ROUND(Calls[[#This Row],[Satisfaction Rating]],0)</f>
        <v>4</v>
      </c>
    </row>
    <row r="402" spans="2:12" x14ac:dyDescent="0.3">
      <c r="B402" s="5" t="s">
        <v>424</v>
      </c>
      <c r="C402" s="6" t="s">
        <v>12</v>
      </c>
      <c r="D402" s="4">
        <v>113</v>
      </c>
      <c r="E402" s="13" t="s">
        <v>11</v>
      </c>
      <c r="F402" s="14">
        <v>45038</v>
      </c>
      <c r="G402" s="4">
        <v>145</v>
      </c>
      <c r="H402" s="4">
        <v>4</v>
      </c>
      <c r="I402" s="4">
        <f>IF(MONTH(Calls[[#This Row],[Date of Call]])&lt;=6, YEAR(Calls[[#This Row],[Date of Call]]), YEAR(Calls[[#This Row],[Date of Call]])+1)</f>
        <v>2023</v>
      </c>
      <c r="J402" s="5" t="str">
        <f>TEXT(Calls[[#This Row],[Date of Call]],"DDDD")</f>
        <v>Saturday</v>
      </c>
      <c r="K402" s="5" t="str">
        <f t="array" ref="K402">_xlfn.IFS(Calls[[#This Row],[Duration]]&lt;=10,"Under 10 mins", Calls[[#This Row],[Duration]]&lt;=30, "10 to 30 mins", Calls[[#This Row],[Duration]]&lt;=60, "30 to 60 mins", Calls[[#This Row],[Duration]]&lt;=120, "1 to 2 hours", TRUE, "More than 2 hours")</f>
        <v>1 to 2 hours</v>
      </c>
      <c r="L402" s="4">
        <f>ROUND(Calls[[#This Row],[Satisfaction Rating]],0)</f>
        <v>4</v>
      </c>
    </row>
    <row r="403" spans="2:12" x14ac:dyDescent="0.3">
      <c r="B403" s="5" t="s">
        <v>425</v>
      </c>
      <c r="C403" s="6" t="s">
        <v>5</v>
      </c>
      <c r="D403" s="4">
        <v>89</v>
      </c>
      <c r="E403" s="13" t="s">
        <v>13</v>
      </c>
      <c r="F403" s="14">
        <v>45038</v>
      </c>
      <c r="G403" s="4">
        <v>129</v>
      </c>
      <c r="H403" s="4">
        <v>4</v>
      </c>
      <c r="I403" s="4">
        <f>IF(MONTH(Calls[[#This Row],[Date of Call]])&lt;=6, YEAR(Calls[[#This Row],[Date of Call]]), YEAR(Calls[[#This Row],[Date of Call]])+1)</f>
        <v>2023</v>
      </c>
      <c r="J403" s="5" t="str">
        <f>TEXT(Calls[[#This Row],[Date of Call]],"DDDD")</f>
        <v>Saturday</v>
      </c>
      <c r="K403" s="5" t="str">
        <f t="array" ref="K403">_xlfn.IFS(Calls[[#This Row],[Duration]]&lt;=10,"Under 10 mins", Calls[[#This Row],[Duration]]&lt;=30, "10 to 30 mins", Calls[[#This Row],[Duration]]&lt;=60, "30 to 60 mins", Calls[[#This Row],[Duration]]&lt;=120, "1 to 2 hours", TRUE, "More than 2 hours")</f>
        <v>1 to 2 hours</v>
      </c>
      <c r="L403" s="4">
        <f>ROUND(Calls[[#This Row],[Satisfaction Rating]],0)</f>
        <v>4</v>
      </c>
    </row>
    <row r="404" spans="2:12" x14ac:dyDescent="0.3">
      <c r="B404" s="5" t="s">
        <v>426</v>
      </c>
      <c r="C404" s="6" t="s">
        <v>18</v>
      </c>
      <c r="D404" s="4">
        <v>84</v>
      </c>
      <c r="E404" s="13" t="s">
        <v>10</v>
      </c>
      <c r="F404" s="14">
        <v>45038</v>
      </c>
      <c r="G404" s="4">
        <v>156</v>
      </c>
      <c r="H404" s="4">
        <v>3.2</v>
      </c>
      <c r="I404" s="4">
        <f>IF(MONTH(Calls[[#This Row],[Date of Call]])&lt;=6, YEAR(Calls[[#This Row],[Date of Call]]), YEAR(Calls[[#This Row],[Date of Call]])+1)</f>
        <v>2023</v>
      </c>
      <c r="J404" s="5" t="str">
        <f>TEXT(Calls[[#This Row],[Date of Call]],"DDDD")</f>
        <v>Saturday</v>
      </c>
      <c r="K404" s="5" t="str">
        <f t="array" ref="K404">_xlfn.IFS(Calls[[#This Row],[Duration]]&lt;=10,"Under 10 mins", Calls[[#This Row],[Duration]]&lt;=30, "10 to 30 mins", Calls[[#This Row],[Duration]]&lt;=60, "30 to 60 mins", Calls[[#This Row],[Duration]]&lt;=120, "1 to 2 hours", TRUE, "More than 2 hours")</f>
        <v>1 to 2 hours</v>
      </c>
      <c r="L404" s="4">
        <f>ROUND(Calls[[#This Row],[Satisfaction Rating]],0)</f>
        <v>3</v>
      </c>
    </row>
    <row r="405" spans="2:12" x14ac:dyDescent="0.3">
      <c r="B405" s="5" t="s">
        <v>427</v>
      </c>
      <c r="C405" s="6" t="s">
        <v>24</v>
      </c>
      <c r="D405" s="4">
        <v>130</v>
      </c>
      <c r="E405" s="13" t="s">
        <v>11</v>
      </c>
      <c r="F405" s="14">
        <v>45039</v>
      </c>
      <c r="G405" s="4">
        <v>120</v>
      </c>
      <c r="H405" s="4">
        <v>3.8</v>
      </c>
      <c r="I405" s="4">
        <f>IF(MONTH(Calls[[#This Row],[Date of Call]])&lt;=6, YEAR(Calls[[#This Row],[Date of Call]]), YEAR(Calls[[#This Row],[Date of Call]])+1)</f>
        <v>2023</v>
      </c>
      <c r="J405" s="5" t="str">
        <f>TEXT(Calls[[#This Row],[Date of Call]],"DDDD")</f>
        <v>Sunday</v>
      </c>
      <c r="K405" s="5" t="str">
        <f t="array" ref="K405">_xlfn.IFS(Calls[[#This Row],[Duration]]&lt;=10,"Under 10 mins", Calls[[#This Row],[Duration]]&lt;=30, "10 to 30 mins", Calls[[#This Row],[Duration]]&lt;=60, "30 to 60 mins", Calls[[#This Row],[Duration]]&lt;=120, "1 to 2 hours", TRUE, "More than 2 hours")</f>
        <v>More than 2 hours</v>
      </c>
      <c r="L405" s="4">
        <f>ROUND(Calls[[#This Row],[Satisfaction Rating]],0)</f>
        <v>4</v>
      </c>
    </row>
    <row r="406" spans="2:12" x14ac:dyDescent="0.3">
      <c r="B406" s="5" t="s">
        <v>428</v>
      </c>
      <c r="C406" s="6" t="s">
        <v>21</v>
      </c>
      <c r="D406" s="4">
        <v>163</v>
      </c>
      <c r="E406" s="13" t="s">
        <v>13</v>
      </c>
      <c r="F406" s="14">
        <v>45039</v>
      </c>
      <c r="G406" s="4">
        <v>62</v>
      </c>
      <c r="H406" s="4">
        <v>3.4</v>
      </c>
      <c r="I406" s="4">
        <f>IF(MONTH(Calls[[#This Row],[Date of Call]])&lt;=6, YEAR(Calls[[#This Row],[Date of Call]]), YEAR(Calls[[#This Row],[Date of Call]])+1)</f>
        <v>2023</v>
      </c>
      <c r="J406" s="5" t="str">
        <f>TEXT(Calls[[#This Row],[Date of Call]],"DDDD")</f>
        <v>Sunday</v>
      </c>
      <c r="K406" s="5" t="str">
        <f t="array" ref="K406">_xlfn.IFS(Calls[[#This Row],[Duration]]&lt;=10,"Under 10 mins", Calls[[#This Row],[Duration]]&lt;=30, "10 to 30 mins", Calls[[#This Row],[Duration]]&lt;=60, "30 to 60 mins", Calls[[#This Row],[Duration]]&lt;=120, "1 to 2 hours", TRUE, "More than 2 hours")</f>
        <v>More than 2 hours</v>
      </c>
      <c r="L406" s="4">
        <f>ROUND(Calls[[#This Row],[Satisfaction Rating]],0)</f>
        <v>3</v>
      </c>
    </row>
    <row r="407" spans="2:12" x14ac:dyDescent="0.3">
      <c r="B407" s="5" t="s">
        <v>429</v>
      </c>
      <c r="C407" s="6" t="s">
        <v>22</v>
      </c>
      <c r="D407" s="4">
        <v>127</v>
      </c>
      <c r="E407" s="13" t="s">
        <v>11</v>
      </c>
      <c r="F407" s="14">
        <v>45039</v>
      </c>
      <c r="G407" s="4">
        <v>160</v>
      </c>
      <c r="H407" s="4">
        <v>3.2</v>
      </c>
      <c r="I407" s="4">
        <f>IF(MONTH(Calls[[#This Row],[Date of Call]])&lt;=6, YEAR(Calls[[#This Row],[Date of Call]]), YEAR(Calls[[#This Row],[Date of Call]])+1)</f>
        <v>2023</v>
      </c>
      <c r="J407" s="5" t="str">
        <f>TEXT(Calls[[#This Row],[Date of Call]],"DDDD")</f>
        <v>Sunday</v>
      </c>
      <c r="K407" s="5" t="str">
        <f t="array" ref="K407">_xlfn.IFS(Calls[[#This Row],[Duration]]&lt;=10,"Under 10 mins", Calls[[#This Row],[Duration]]&lt;=30, "10 to 30 mins", Calls[[#This Row],[Duration]]&lt;=60, "30 to 60 mins", Calls[[#This Row],[Duration]]&lt;=120, "1 to 2 hours", TRUE, "More than 2 hours")</f>
        <v>More than 2 hours</v>
      </c>
      <c r="L407" s="4">
        <f>ROUND(Calls[[#This Row],[Satisfaction Rating]],0)</f>
        <v>3</v>
      </c>
    </row>
    <row r="408" spans="2:12" x14ac:dyDescent="0.3">
      <c r="B408" s="5" t="s">
        <v>430</v>
      </c>
      <c r="C408" s="6" t="s">
        <v>12</v>
      </c>
      <c r="D408" s="4">
        <v>50</v>
      </c>
      <c r="E408" s="13" t="s">
        <v>11</v>
      </c>
      <c r="F408" s="14">
        <v>45039</v>
      </c>
      <c r="G408" s="4">
        <v>56</v>
      </c>
      <c r="H408" s="4">
        <v>4.7</v>
      </c>
      <c r="I408" s="4">
        <f>IF(MONTH(Calls[[#This Row],[Date of Call]])&lt;=6, YEAR(Calls[[#This Row],[Date of Call]]), YEAR(Calls[[#This Row],[Date of Call]])+1)</f>
        <v>2023</v>
      </c>
      <c r="J408" s="5" t="str">
        <f>TEXT(Calls[[#This Row],[Date of Call]],"DDDD")</f>
        <v>Sunday</v>
      </c>
      <c r="K408" s="5" t="str">
        <f t="array" ref="K408">_xlfn.IFS(Calls[[#This Row],[Duration]]&lt;=10,"Under 10 mins", Calls[[#This Row],[Duration]]&lt;=30, "10 to 30 mins", Calls[[#This Row],[Duration]]&lt;=60, "30 to 60 mins", Calls[[#This Row],[Duration]]&lt;=120, "1 to 2 hours", TRUE, "More than 2 hours")</f>
        <v>30 to 60 mins</v>
      </c>
      <c r="L408" s="4">
        <f>ROUND(Calls[[#This Row],[Satisfaction Rating]],0)</f>
        <v>5</v>
      </c>
    </row>
    <row r="409" spans="2:12" x14ac:dyDescent="0.3">
      <c r="B409" s="5" t="s">
        <v>431</v>
      </c>
      <c r="C409" s="6" t="s">
        <v>15</v>
      </c>
      <c r="D409" s="4">
        <v>88</v>
      </c>
      <c r="E409" s="13" t="s">
        <v>6</v>
      </c>
      <c r="F409" s="14">
        <v>45039</v>
      </c>
      <c r="G409" s="4">
        <v>72</v>
      </c>
      <c r="H409" s="4">
        <v>4</v>
      </c>
      <c r="I409" s="4">
        <f>IF(MONTH(Calls[[#This Row],[Date of Call]])&lt;=6, YEAR(Calls[[#This Row],[Date of Call]]), YEAR(Calls[[#This Row],[Date of Call]])+1)</f>
        <v>2023</v>
      </c>
      <c r="J409" s="5" t="str">
        <f>TEXT(Calls[[#This Row],[Date of Call]],"DDDD")</f>
        <v>Sunday</v>
      </c>
      <c r="K409" s="5" t="str">
        <f t="array" ref="K409">_xlfn.IFS(Calls[[#This Row],[Duration]]&lt;=10,"Under 10 mins", Calls[[#This Row],[Duration]]&lt;=30, "10 to 30 mins", Calls[[#This Row],[Duration]]&lt;=60, "30 to 60 mins", Calls[[#This Row],[Duration]]&lt;=120, "1 to 2 hours", TRUE, "More than 2 hours")</f>
        <v>1 to 2 hours</v>
      </c>
      <c r="L409" s="4">
        <f>ROUND(Calls[[#This Row],[Satisfaction Rating]],0)</f>
        <v>4</v>
      </c>
    </row>
    <row r="410" spans="2:12" x14ac:dyDescent="0.3">
      <c r="B410" s="5" t="s">
        <v>432</v>
      </c>
      <c r="C410" s="6" t="s">
        <v>12</v>
      </c>
      <c r="D410" s="4">
        <v>139</v>
      </c>
      <c r="E410" s="13" t="s">
        <v>9</v>
      </c>
      <c r="F410" s="14">
        <v>45040</v>
      </c>
      <c r="G410" s="4">
        <v>81</v>
      </c>
      <c r="H410" s="4">
        <v>4.8</v>
      </c>
      <c r="I410" s="4">
        <f>IF(MONTH(Calls[[#This Row],[Date of Call]])&lt;=6, YEAR(Calls[[#This Row],[Date of Call]]), YEAR(Calls[[#This Row],[Date of Call]])+1)</f>
        <v>2023</v>
      </c>
      <c r="J410" s="5" t="str">
        <f>TEXT(Calls[[#This Row],[Date of Call]],"DDDD")</f>
        <v>Monday</v>
      </c>
      <c r="K410" s="5" t="str">
        <f t="array" ref="K410">_xlfn.IFS(Calls[[#This Row],[Duration]]&lt;=10,"Under 10 mins", Calls[[#This Row],[Duration]]&lt;=30, "10 to 30 mins", Calls[[#This Row],[Duration]]&lt;=60, "30 to 60 mins", Calls[[#This Row],[Duration]]&lt;=120, "1 to 2 hours", TRUE, "More than 2 hours")</f>
        <v>More than 2 hours</v>
      </c>
      <c r="L410" s="4">
        <f>ROUND(Calls[[#This Row],[Satisfaction Rating]],0)</f>
        <v>5</v>
      </c>
    </row>
    <row r="411" spans="2:12" x14ac:dyDescent="0.3">
      <c r="B411" s="5" t="s">
        <v>433</v>
      </c>
      <c r="C411" s="6" t="s">
        <v>21</v>
      </c>
      <c r="D411" s="4">
        <v>111</v>
      </c>
      <c r="E411" s="13" t="s">
        <v>11</v>
      </c>
      <c r="F411" s="14">
        <v>45040</v>
      </c>
      <c r="G411" s="4">
        <v>144</v>
      </c>
      <c r="H411" s="4">
        <v>3.9</v>
      </c>
      <c r="I411" s="4">
        <f>IF(MONTH(Calls[[#This Row],[Date of Call]])&lt;=6, YEAR(Calls[[#This Row],[Date of Call]]), YEAR(Calls[[#This Row],[Date of Call]])+1)</f>
        <v>2023</v>
      </c>
      <c r="J411" s="5" t="str">
        <f>TEXT(Calls[[#This Row],[Date of Call]],"DDDD")</f>
        <v>Monday</v>
      </c>
      <c r="K411" s="5" t="str">
        <f t="array" ref="K411">_xlfn.IFS(Calls[[#This Row],[Duration]]&lt;=10,"Under 10 mins", Calls[[#This Row],[Duration]]&lt;=30, "10 to 30 mins", Calls[[#This Row],[Duration]]&lt;=60, "30 to 60 mins", Calls[[#This Row],[Duration]]&lt;=120, "1 to 2 hours", TRUE, "More than 2 hours")</f>
        <v>1 to 2 hours</v>
      </c>
      <c r="L411" s="4">
        <f>ROUND(Calls[[#This Row],[Satisfaction Rating]],0)</f>
        <v>4</v>
      </c>
    </row>
    <row r="412" spans="2:12" x14ac:dyDescent="0.3">
      <c r="B412" s="5" t="s">
        <v>434</v>
      </c>
      <c r="C412" s="6" t="s">
        <v>23</v>
      </c>
      <c r="D412" s="4">
        <v>115</v>
      </c>
      <c r="E412" s="13" t="s">
        <v>9</v>
      </c>
      <c r="F412" s="14">
        <v>45040</v>
      </c>
      <c r="G412" s="4">
        <v>111</v>
      </c>
      <c r="H412" s="4">
        <v>4.3</v>
      </c>
      <c r="I412" s="4">
        <f>IF(MONTH(Calls[[#This Row],[Date of Call]])&lt;=6, YEAR(Calls[[#This Row],[Date of Call]]), YEAR(Calls[[#This Row],[Date of Call]])+1)</f>
        <v>2023</v>
      </c>
      <c r="J412" s="5" t="str">
        <f>TEXT(Calls[[#This Row],[Date of Call]],"DDDD")</f>
        <v>Monday</v>
      </c>
      <c r="K412" s="5" t="str">
        <f t="array" ref="K412">_xlfn.IFS(Calls[[#This Row],[Duration]]&lt;=10,"Under 10 mins", Calls[[#This Row],[Duration]]&lt;=30, "10 to 30 mins", Calls[[#This Row],[Duration]]&lt;=60, "30 to 60 mins", Calls[[#This Row],[Duration]]&lt;=120, "1 to 2 hours", TRUE, "More than 2 hours")</f>
        <v>1 to 2 hours</v>
      </c>
      <c r="L412" s="4">
        <f>ROUND(Calls[[#This Row],[Satisfaction Rating]],0)</f>
        <v>4</v>
      </c>
    </row>
    <row r="413" spans="2:12" x14ac:dyDescent="0.3">
      <c r="B413" s="5" t="s">
        <v>435</v>
      </c>
      <c r="C413" s="6" t="s">
        <v>5</v>
      </c>
      <c r="D413" s="4">
        <v>26</v>
      </c>
      <c r="E413" s="13" t="s">
        <v>13</v>
      </c>
      <c r="F413" s="14">
        <v>45040</v>
      </c>
      <c r="G413" s="4">
        <v>43</v>
      </c>
      <c r="H413" s="4">
        <v>4.2</v>
      </c>
      <c r="I413" s="4">
        <f>IF(MONTH(Calls[[#This Row],[Date of Call]])&lt;=6, YEAR(Calls[[#This Row],[Date of Call]]), YEAR(Calls[[#This Row],[Date of Call]])+1)</f>
        <v>2023</v>
      </c>
      <c r="J413" s="5" t="str">
        <f>TEXT(Calls[[#This Row],[Date of Call]],"DDDD")</f>
        <v>Monday</v>
      </c>
      <c r="K413" s="5" t="str">
        <f t="array" ref="K413">_xlfn.IFS(Calls[[#This Row],[Duration]]&lt;=10,"Under 10 mins", Calls[[#This Row],[Duration]]&lt;=30, "10 to 30 mins", Calls[[#This Row],[Duration]]&lt;=60, "30 to 60 mins", Calls[[#This Row],[Duration]]&lt;=120, "1 to 2 hours", TRUE, "More than 2 hours")</f>
        <v>10 to 30 mins</v>
      </c>
      <c r="L413" s="4">
        <f>ROUND(Calls[[#This Row],[Satisfaction Rating]],0)</f>
        <v>4</v>
      </c>
    </row>
    <row r="414" spans="2:12" x14ac:dyDescent="0.3">
      <c r="B414" s="5" t="s">
        <v>436</v>
      </c>
      <c r="C414" s="6" t="s">
        <v>18</v>
      </c>
      <c r="D414" s="4">
        <v>131</v>
      </c>
      <c r="E414" s="13" t="s">
        <v>6</v>
      </c>
      <c r="F414" s="14">
        <v>45040</v>
      </c>
      <c r="G414" s="4">
        <v>41</v>
      </c>
      <c r="H414" s="4">
        <v>4.9000000000000004</v>
      </c>
      <c r="I414" s="4">
        <f>IF(MONTH(Calls[[#This Row],[Date of Call]])&lt;=6, YEAR(Calls[[#This Row],[Date of Call]]), YEAR(Calls[[#This Row],[Date of Call]])+1)</f>
        <v>2023</v>
      </c>
      <c r="J414" s="5" t="str">
        <f>TEXT(Calls[[#This Row],[Date of Call]],"DDDD")</f>
        <v>Monday</v>
      </c>
      <c r="K414" s="5" t="str">
        <f t="array" ref="K414">_xlfn.IFS(Calls[[#This Row],[Duration]]&lt;=10,"Under 10 mins", Calls[[#This Row],[Duration]]&lt;=30, "10 to 30 mins", Calls[[#This Row],[Duration]]&lt;=60, "30 to 60 mins", Calls[[#This Row],[Duration]]&lt;=120, "1 to 2 hours", TRUE, "More than 2 hours")</f>
        <v>More than 2 hours</v>
      </c>
      <c r="L414" s="4">
        <f>ROUND(Calls[[#This Row],[Satisfaction Rating]],0)</f>
        <v>5</v>
      </c>
    </row>
    <row r="415" spans="2:12" x14ac:dyDescent="0.3">
      <c r="B415" s="5" t="s">
        <v>437</v>
      </c>
      <c r="C415" s="6" t="s">
        <v>23</v>
      </c>
      <c r="D415" s="4">
        <v>27</v>
      </c>
      <c r="E415" s="13" t="s">
        <v>6</v>
      </c>
      <c r="F415" s="14">
        <v>45040</v>
      </c>
      <c r="G415" s="4">
        <v>74</v>
      </c>
      <c r="H415" s="4">
        <v>4</v>
      </c>
      <c r="I415" s="4">
        <f>IF(MONTH(Calls[[#This Row],[Date of Call]])&lt;=6, YEAR(Calls[[#This Row],[Date of Call]]), YEAR(Calls[[#This Row],[Date of Call]])+1)</f>
        <v>2023</v>
      </c>
      <c r="J415" s="5" t="str">
        <f>TEXT(Calls[[#This Row],[Date of Call]],"DDDD")</f>
        <v>Monday</v>
      </c>
      <c r="K415" s="5" t="str">
        <f t="array" ref="K415">_xlfn.IFS(Calls[[#This Row],[Duration]]&lt;=10,"Under 10 mins", Calls[[#This Row],[Duration]]&lt;=30, "10 to 30 mins", Calls[[#This Row],[Duration]]&lt;=60, "30 to 60 mins", Calls[[#This Row],[Duration]]&lt;=120, "1 to 2 hours", TRUE, "More than 2 hours")</f>
        <v>10 to 30 mins</v>
      </c>
      <c r="L415" s="4">
        <f>ROUND(Calls[[#This Row],[Satisfaction Rating]],0)</f>
        <v>4</v>
      </c>
    </row>
    <row r="416" spans="2:12" x14ac:dyDescent="0.3">
      <c r="B416" s="5" t="s">
        <v>438</v>
      </c>
      <c r="C416" s="6" t="s">
        <v>16</v>
      </c>
      <c r="D416" s="4">
        <v>75</v>
      </c>
      <c r="E416" s="13" t="s">
        <v>11</v>
      </c>
      <c r="F416" s="14">
        <v>45040</v>
      </c>
      <c r="G416" s="4">
        <v>43</v>
      </c>
      <c r="H416" s="4">
        <v>4.9000000000000004</v>
      </c>
      <c r="I416" s="4">
        <f>IF(MONTH(Calls[[#This Row],[Date of Call]])&lt;=6, YEAR(Calls[[#This Row],[Date of Call]]), YEAR(Calls[[#This Row],[Date of Call]])+1)</f>
        <v>2023</v>
      </c>
      <c r="J416" s="5" t="str">
        <f>TEXT(Calls[[#This Row],[Date of Call]],"DDDD")</f>
        <v>Monday</v>
      </c>
      <c r="K416" s="5" t="str">
        <f t="array" ref="K416">_xlfn.IFS(Calls[[#This Row],[Duration]]&lt;=10,"Under 10 mins", Calls[[#This Row],[Duration]]&lt;=30, "10 to 30 mins", Calls[[#This Row],[Duration]]&lt;=60, "30 to 60 mins", Calls[[#This Row],[Duration]]&lt;=120, "1 to 2 hours", TRUE, "More than 2 hours")</f>
        <v>1 to 2 hours</v>
      </c>
      <c r="L416" s="4">
        <f>ROUND(Calls[[#This Row],[Satisfaction Rating]],0)</f>
        <v>5</v>
      </c>
    </row>
    <row r="417" spans="2:12" x14ac:dyDescent="0.3">
      <c r="B417" s="5" t="s">
        <v>439</v>
      </c>
      <c r="C417" s="6" t="s">
        <v>7</v>
      </c>
      <c r="D417" s="4">
        <v>123</v>
      </c>
      <c r="E417" s="13" t="s">
        <v>6</v>
      </c>
      <c r="F417" s="14">
        <v>45040</v>
      </c>
      <c r="G417" s="4">
        <v>128</v>
      </c>
      <c r="H417" s="4">
        <v>3.6</v>
      </c>
      <c r="I417" s="4">
        <f>IF(MONTH(Calls[[#This Row],[Date of Call]])&lt;=6, YEAR(Calls[[#This Row],[Date of Call]]), YEAR(Calls[[#This Row],[Date of Call]])+1)</f>
        <v>2023</v>
      </c>
      <c r="J417" s="5" t="str">
        <f>TEXT(Calls[[#This Row],[Date of Call]],"DDDD")</f>
        <v>Monday</v>
      </c>
      <c r="K417" s="5" t="str">
        <f t="array" ref="K417">_xlfn.IFS(Calls[[#This Row],[Duration]]&lt;=10,"Under 10 mins", Calls[[#This Row],[Duration]]&lt;=30, "10 to 30 mins", Calls[[#This Row],[Duration]]&lt;=60, "30 to 60 mins", Calls[[#This Row],[Duration]]&lt;=120, "1 to 2 hours", TRUE, "More than 2 hours")</f>
        <v>More than 2 hours</v>
      </c>
      <c r="L417" s="4">
        <f>ROUND(Calls[[#This Row],[Satisfaction Rating]],0)</f>
        <v>4</v>
      </c>
    </row>
    <row r="418" spans="2:12" x14ac:dyDescent="0.3">
      <c r="B418" s="5" t="s">
        <v>440</v>
      </c>
      <c r="C418" s="6" t="s">
        <v>20</v>
      </c>
      <c r="D418" s="4">
        <v>129</v>
      </c>
      <c r="E418" s="13" t="s">
        <v>6</v>
      </c>
      <c r="F418" s="14">
        <v>45041</v>
      </c>
      <c r="G418" s="4">
        <v>144</v>
      </c>
      <c r="H418" s="4">
        <v>4.0999999999999996</v>
      </c>
      <c r="I418" s="4">
        <f>IF(MONTH(Calls[[#This Row],[Date of Call]])&lt;=6, YEAR(Calls[[#This Row],[Date of Call]]), YEAR(Calls[[#This Row],[Date of Call]])+1)</f>
        <v>2023</v>
      </c>
      <c r="J418" s="5" t="str">
        <f>TEXT(Calls[[#This Row],[Date of Call]],"DDDD")</f>
        <v>Tuesday</v>
      </c>
      <c r="K418" s="5" t="str">
        <f t="array" ref="K418">_xlfn.IFS(Calls[[#This Row],[Duration]]&lt;=10,"Under 10 mins", Calls[[#This Row],[Duration]]&lt;=30, "10 to 30 mins", Calls[[#This Row],[Duration]]&lt;=60, "30 to 60 mins", Calls[[#This Row],[Duration]]&lt;=120, "1 to 2 hours", TRUE, "More than 2 hours")</f>
        <v>More than 2 hours</v>
      </c>
      <c r="L418" s="4">
        <f>ROUND(Calls[[#This Row],[Satisfaction Rating]],0)</f>
        <v>4</v>
      </c>
    </row>
    <row r="419" spans="2:12" x14ac:dyDescent="0.3">
      <c r="B419" s="5" t="s">
        <v>441</v>
      </c>
      <c r="C419" s="6" t="s">
        <v>16</v>
      </c>
      <c r="D419" s="4">
        <v>124</v>
      </c>
      <c r="E419" s="13" t="s">
        <v>9</v>
      </c>
      <c r="F419" s="14">
        <v>45041</v>
      </c>
      <c r="G419" s="4">
        <v>132</v>
      </c>
      <c r="H419" s="4">
        <v>4.9000000000000004</v>
      </c>
      <c r="I419" s="4">
        <f>IF(MONTH(Calls[[#This Row],[Date of Call]])&lt;=6, YEAR(Calls[[#This Row],[Date of Call]]), YEAR(Calls[[#This Row],[Date of Call]])+1)</f>
        <v>2023</v>
      </c>
      <c r="J419" s="5" t="str">
        <f>TEXT(Calls[[#This Row],[Date of Call]],"DDDD")</f>
        <v>Tuesday</v>
      </c>
      <c r="K419" s="5" t="str">
        <f t="array" ref="K419">_xlfn.IFS(Calls[[#This Row],[Duration]]&lt;=10,"Under 10 mins", Calls[[#This Row],[Duration]]&lt;=30, "10 to 30 mins", Calls[[#This Row],[Duration]]&lt;=60, "30 to 60 mins", Calls[[#This Row],[Duration]]&lt;=120, "1 to 2 hours", TRUE, "More than 2 hours")</f>
        <v>More than 2 hours</v>
      </c>
      <c r="L419" s="4">
        <f>ROUND(Calls[[#This Row],[Satisfaction Rating]],0)</f>
        <v>5</v>
      </c>
    </row>
    <row r="420" spans="2:12" x14ac:dyDescent="0.3">
      <c r="B420" s="5" t="s">
        <v>442</v>
      </c>
      <c r="C420" s="6" t="s">
        <v>23</v>
      </c>
      <c r="D420" s="4">
        <v>108</v>
      </c>
      <c r="E420" s="13" t="s">
        <v>9</v>
      </c>
      <c r="F420" s="14">
        <v>45041</v>
      </c>
      <c r="G420" s="4">
        <v>180</v>
      </c>
      <c r="H420" s="4">
        <v>3.9</v>
      </c>
      <c r="I420" s="4">
        <f>IF(MONTH(Calls[[#This Row],[Date of Call]])&lt;=6, YEAR(Calls[[#This Row],[Date of Call]]), YEAR(Calls[[#This Row],[Date of Call]])+1)</f>
        <v>2023</v>
      </c>
      <c r="J420" s="5" t="str">
        <f>TEXT(Calls[[#This Row],[Date of Call]],"DDDD")</f>
        <v>Tuesday</v>
      </c>
      <c r="K420" s="5" t="str">
        <f t="array" ref="K420">_xlfn.IFS(Calls[[#This Row],[Duration]]&lt;=10,"Under 10 mins", Calls[[#This Row],[Duration]]&lt;=30, "10 to 30 mins", Calls[[#This Row],[Duration]]&lt;=60, "30 to 60 mins", Calls[[#This Row],[Duration]]&lt;=120, "1 to 2 hours", TRUE, "More than 2 hours")</f>
        <v>1 to 2 hours</v>
      </c>
      <c r="L420" s="4">
        <f>ROUND(Calls[[#This Row],[Satisfaction Rating]],0)</f>
        <v>4</v>
      </c>
    </row>
    <row r="421" spans="2:12" x14ac:dyDescent="0.3">
      <c r="B421" s="5" t="s">
        <v>443</v>
      </c>
      <c r="C421" s="6" t="s">
        <v>8</v>
      </c>
      <c r="D421" s="4">
        <v>15</v>
      </c>
      <c r="E421" s="13" t="s">
        <v>9</v>
      </c>
      <c r="F421" s="14">
        <v>45041</v>
      </c>
      <c r="G421" s="4">
        <v>31</v>
      </c>
      <c r="H421" s="4">
        <v>4.0999999999999996</v>
      </c>
      <c r="I421" s="4">
        <f>IF(MONTH(Calls[[#This Row],[Date of Call]])&lt;=6, YEAR(Calls[[#This Row],[Date of Call]]), YEAR(Calls[[#This Row],[Date of Call]])+1)</f>
        <v>2023</v>
      </c>
      <c r="J421" s="5" t="str">
        <f>TEXT(Calls[[#This Row],[Date of Call]],"DDDD")</f>
        <v>Tuesday</v>
      </c>
      <c r="K421" s="5" t="str">
        <f t="array" ref="K421">_xlfn.IFS(Calls[[#This Row],[Duration]]&lt;=10,"Under 10 mins", Calls[[#This Row],[Duration]]&lt;=30, "10 to 30 mins", Calls[[#This Row],[Duration]]&lt;=60, "30 to 60 mins", Calls[[#This Row],[Duration]]&lt;=120, "1 to 2 hours", TRUE, "More than 2 hours")</f>
        <v>10 to 30 mins</v>
      </c>
      <c r="L421" s="4">
        <f>ROUND(Calls[[#This Row],[Satisfaction Rating]],0)</f>
        <v>4</v>
      </c>
    </row>
    <row r="422" spans="2:12" x14ac:dyDescent="0.3">
      <c r="B422" s="5" t="s">
        <v>444</v>
      </c>
      <c r="C422" s="6" t="s">
        <v>23</v>
      </c>
      <c r="D422" s="4">
        <v>66</v>
      </c>
      <c r="E422" s="13" t="s">
        <v>9</v>
      </c>
      <c r="F422" s="14">
        <v>45041</v>
      </c>
      <c r="G422" s="4">
        <v>102</v>
      </c>
      <c r="H422" s="4">
        <v>3.8</v>
      </c>
      <c r="I422" s="4">
        <f>IF(MONTH(Calls[[#This Row],[Date of Call]])&lt;=6, YEAR(Calls[[#This Row],[Date of Call]]), YEAR(Calls[[#This Row],[Date of Call]])+1)</f>
        <v>2023</v>
      </c>
      <c r="J422" s="5" t="str">
        <f>TEXT(Calls[[#This Row],[Date of Call]],"DDDD")</f>
        <v>Tuesday</v>
      </c>
      <c r="K422" s="5" t="str">
        <f t="array" ref="K422">_xlfn.IFS(Calls[[#This Row],[Duration]]&lt;=10,"Under 10 mins", Calls[[#This Row],[Duration]]&lt;=30, "10 to 30 mins", Calls[[#This Row],[Duration]]&lt;=60, "30 to 60 mins", Calls[[#This Row],[Duration]]&lt;=120, "1 to 2 hours", TRUE, "More than 2 hours")</f>
        <v>1 to 2 hours</v>
      </c>
      <c r="L422" s="4">
        <f>ROUND(Calls[[#This Row],[Satisfaction Rating]],0)</f>
        <v>4</v>
      </c>
    </row>
    <row r="423" spans="2:12" x14ac:dyDescent="0.3">
      <c r="B423" s="5" t="s">
        <v>445</v>
      </c>
      <c r="C423" s="6" t="s">
        <v>15</v>
      </c>
      <c r="D423" s="4">
        <v>126</v>
      </c>
      <c r="E423" s="13" t="s">
        <v>11</v>
      </c>
      <c r="F423" s="14">
        <v>45042</v>
      </c>
      <c r="G423" s="4">
        <v>175</v>
      </c>
      <c r="H423" s="4">
        <v>4.8</v>
      </c>
      <c r="I423" s="4">
        <f>IF(MONTH(Calls[[#This Row],[Date of Call]])&lt;=6, YEAR(Calls[[#This Row],[Date of Call]]), YEAR(Calls[[#This Row],[Date of Call]])+1)</f>
        <v>2023</v>
      </c>
      <c r="J423" s="5" t="str">
        <f>TEXT(Calls[[#This Row],[Date of Call]],"DDDD")</f>
        <v>Wednesday</v>
      </c>
      <c r="K423" s="5" t="str">
        <f t="array" ref="K423">_xlfn.IFS(Calls[[#This Row],[Duration]]&lt;=10,"Under 10 mins", Calls[[#This Row],[Duration]]&lt;=30, "10 to 30 mins", Calls[[#This Row],[Duration]]&lt;=60, "30 to 60 mins", Calls[[#This Row],[Duration]]&lt;=120, "1 to 2 hours", TRUE, "More than 2 hours")</f>
        <v>More than 2 hours</v>
      </c>
      <c r="L423" s="4">
        <f>ROUND(Calls[[#This Row],[Satisfaction Rating]],0)</f>
        <v>5</v>
      </c>
    </row>
    <row r="424" spans="2:12" x14ac:dyDescent="0.3">
      <c r="B424" s="5" t="s">
        <v>446</v>
      </c>
      <c r="C424" s="6" t="s">
        <v>16</v>
      </c>
      <c r="D424" s="4">
        <v>26</v>
      </c>
      <c r="E424" s="13" t="s">
        <v>10</v>
      </c>
      <c r="F424" s="14">
        <v>45042</v>
      </c>
      <c r="G424" s="4">
        <v>87</v>
      </c>
      <c r="H424" s="4">
        <v>4.7</v>
      </c>
      <c r="I424" s="4">
        <f>IF(MONTH(Calls[[#This Row],[Date of Call]])&lt;=6, YEAR(Calls[[#This Row],[Date of Call]]), YEAR(Calls[[#This Row],[Date of Call]])+1)</f>
        <v>2023</v>
      </c>
      <c r="J424" s="5" t="str">
        <f>TEXT(Calls[[#This Row],[Date of Call]],"DDDD")</f>
        <v>Wednesday</v>
      </c>
      <c r="K424" s="5" t="str">
        <f t="array" ref="K424">_xlfn.IFS(Calls[[#This Row],[Duration]]&lt;=10,"Under 10 mins", Calls[[#This Row],[Duration]]&lt;=30, "10 to 30 mins", Calls[[#This Row],[Duration]]&lt;=60, "30 to 60 mins", Calls[[#This Row],[Duration]]&lt;=120, "1 to 2 hours", TRUE, "More than 2 hours")</f>
        <v>10 to 30 mins</v>
      </c>
      <c r="L424" s="4">
        <f>ROUND(Calls[[#This Row],[Satisfaction Rating]],0)</f>
        <v>5</v>
      </c>
    </row>
    <row r="425" spans="2:12" x14ac:dyDescent="0.3">
      <c r="B425" s="5" t="s">
        <v>447</v>
      </c>
      <c r="C425" s="6" t="s">
        <v>24</v>
      </c>
      <c r="D425" s="4">
        <v>105</v>
      </c>
      <c r="E425" s="13" t="s">
        <v>11</v>
      </c>
      <c r="F425" s="14">
        <v>45042</v>
      </c>
      <c r="G425" s="4">
        <v>66</v>
      </c>
      <c r="H425" s="4">
        <v>4.2</v>
      </c>
      <c r="I425" s="4">
        <f>IF(MONTH(Calls[[#This Row],[Date of Call]])&lt;=6, YEAR(Calls[[#This Row],[Date of Call]]), YEAR(Calls[[#This Row],[Date of Call]])+1)</f>
        <v>2023</v>
      </c>
      <c r="J425" s="5" t="str">
        <f>TEXT(Calls[[#This Row],[Date of Call]],"DDDD")</f>
        <v>Wednesday</v>
      </c>
      <c r="K425" s="5" t="str">
        <f t="array" ref="K425">_xlfn.IFS(Calls[[#This Row],[Duration]]&lt;=10,"Under 10 mins", Calls[[#This Row],[Duration]]&lt;=30, "10 to 30 mins", Calls[[#This Row],[Duration]]&lt;=60, "30 to 60 mins", Calls[[#This Row],[Duration]]&lt;=120, "1 to 2 hours", TRUE, "More than 2 hours")</f>
        <v>1 to 2 hours</v>
      </c>
      <c r="L425" s="4">
        <f>ROUND(Calls[[#This Row],[Satisfaction Rating]],0)</f>
        <v>4</v>
      </c>
    </row>
    <row r="426" spans="2:12" x14ac:dyDescent="0.3">
      <c r="B426" s="5" t="s">
        <v>448</v>
      </c>
      <c r="C426" s="6" t="s">
        <v>24</v>
      </c>
      <c r="D426" s="4">
        <v>31</v>
      </c>
      <c r="E426" s="13" t="s">
        <v>11</v>
      </c>
      <c r="F426" s="14">
        <v>45042</v>
      </c>
      <c r="G426" s="4">
        <v>25</v>
      </c>
      <c r="H426" s="4">
        <v>3.2</v>
      </c>
      <c r="I426" s="4">
        <f>IF(MONTH(Calls[[#This Row],[Date of Call]])&lt;=6, YEAR(Calls[[#This Row],[Date of Call]]), YEAR(Calls[[#This Row],[Date of Call]])+1)</f>
        <v>2023</v>
      </c>
      <c r="J426" s="5" t="str">
        <f>TEXT(Calls[[#This Row],[Date of Call]],"DDDD")</f>
        <v>Wednesday</v>
      </c>
      <c r="K426" s="5" t="str">
        <f t="array" ref="K426">_xlfn.IFS(Calls[[#This Row],[Duration]]&lt;=10,"Under 10 mins", Calls[[#This Row],[Duration]]&lt;=30, "10 to 30 mins", Calls[[#This Row],[Duration]]&lt;=60, "30 to 60 mins", Calls[[#This Row],[Duration]]&lt;=120, "1 to 2 hours", TRUE, "More than 2 hours")</f>
        <v>30 to 60 mins</v>
      </c>
      <c r="L426" s="4">
        <f>ROUND(Calls[[#This Row],[Satisfaction Rating]],0)</f>
        <v>3</v>
      </c>
    </row>
    <row r="427" spans="2:12" x14ac:dyDescent="0.3">
      <c r="B427" s="5" t="s">
        <v>449</v>
      </c>
      <c r="C427" s="6" t="s">
        <v>23</v>
      </c>
      <c r="D427" s="4">
        <v>109</v>
      </c>
      <c r="E427" s="13" t="s">
        <v>9</v>
      </c>
      <c r="F427" s="14">
        <v>45042</v>
      </c>
      <c r="G427" s="4">
        <v>126</v>
      </c>
      <c r="H427" s="4">
        <v>3.4</v>
      </c>
      <c r="I427" s="4">
        <f>IF(MONTH(Calls[[#This Row],[Date of Call]])&lt;=6, YEAR(Calls[[#This Row],[Date of Call]]), YEAR(Calls[[#This Row],[Date of Call]])+1)</f>
        <v>2023</v>
      </c>
      <c r="J427" s="5" t="str">
        <f>TEXT(Calls[[#This Row],[Date of Call]],"DDDD")</f>
        <v>Wednesday</v>
      </c>
      <c r="K427" s="5" t="str">
        <f t="array" ref="K427">_xlfn.IFS(Calls[[#This Row],[Duration]]&lt;=10,"Under 10 mins", Calls[[#This Row],[Duration]]&lt;=30, "10 to 30 mins", Calls[[#This Row],[Duration]]&lt;=60, "30 to 60 mins", Calls[[#This Row],[Duration]]&lt;=120, "1 to 2 hours", TRUE, "More than 2 hours")</f>
        <v>1 to 2 hours</v>
      </c>
      <c r="L427" s="4">
        <f>ROUND(Calls[[#This Row],[Satisfaction Rating]],0)</f>
        <v>3</v>
      </c>
    </row>
    <row r="428" spans="2:12" x14ac:dyDescent="0.3">
      <c r="B428" s="5" t="s">
        <v>450</v>
      </c>
      <c r="C428" s="6" t="s">
        <v>20</v>
      </c>
      <c r="D428" s="4">
        <v>113</v>
      </c>
      <c r="E428" s="13" t="s">
        <v>13</v>
      </c>
      <c r="F428" s="14">
        <v>45043</v>
      </c>
      <c r="G428" s="4">
        <v>42</v>
      </c>
      <c r="H428" s="4">
        <v>4.5999999999999996</v>
      </c>
      <c r="I428" s="4">
        <f>IF(MONTH(Calls[[#This Row],[Date of Call]])&lt;=6, YEAR(Calls[[#This Row],[Date of Call]]), YEAR(Calls[[#This Row],[Date of Call]])+1)</f>
        <v>2023</v>
      </c>
      <c r="J428" s="5" t="str">
        <f>TEXT(Calls[[#This Row],[Date of Call]],"DDDD")</f>
        <v>Thursday</v>
      </c>
      <c r="K428" s="5" t="str">
        <f t="array" ref="K428">_xlfn.IFS(Calls[[#This Row],[Duration]]&lt;=10,"Under 10 mins", Calls[[#This Row],[Duration]]&lt;=30, "10 to 30 mins", Calls[[#This Row],[Duration]]&lt;=60, "30 to 60 mins", Calls[[#This Row],[Duration]]&lt;=120, "1 to 2 hours", TRUE, "More than 2 hours")</f>
        <v>1 to 2 hours</v>
      </c>
      <c r="L428" s="4">
        <f>ROUND(Calls[[#This Row],[Satisfaction Rating]],0)</f>
        <v>5</v>
      </c>
    </row>
    <row r="429" spans="2:12" x14ac:dyDescent="0.3">
      <c r="B429" s="5" t="s">
        <v>451</v>
      </c>
      <c r="C429" s="6" t="s">
        <v>15</v>
      </c>
      <c r="D429" s="4">
        <v>101</v>
      </c>
      <c r="E429" s="13" t="s">
        <v>10</v>
      </c>
      <c r="F429" s="14">
        <v>45043</v>
      </c>
      <c r="G429" s="4">
        <v>225</v>
      </c>
      <c r="H429" s="4">
        <v>1.9</v>
      </c>
      <c r="I429" s="4">
        <f>IF(MONTH(Calls[[#This Row],[Date of Call]])&lt;=6, YEAR(Calls[[#This Row],[Date of Call]]), YEAR(Calls[[#This Row],[Date of Call]])+1)</f>
        <v>2023</v>
      </c>
      <c r="J429" s="5" t="str">
        <f>TEXT(Calls[[#This Row],[Date of Call]],"DDDD")</f>
        <v>Thursday</v>
      </c>
      <c r="K429" s="5" t="str">
        <f t="array" ref="K429">_xlfn.IFS(Calls[[#This Row],[Duration]]&lt;=10,"Under 10 mins", Calls[[#This Row],[Duration]]&lt;=30, "10 to 30 mins", Calls[[#This Row],[Duration]]&lt;=60, "30 to 60 mins", Calls[[#This Row],[Duration]]&lt;=120, "1 to 2 hours", TRUE, "More than 2 hours")</f>
        <v>1 to 2 hours</v>
      </c>
      <c r="L429" s="4">
        <f>ROUND(Calls[[#This Row],[Satisfaction Rating]],0)</f>
        <v>2</v>
      </c>
    </row>
    <row r="430" spans="2:12" x14ac:dyDescent="0.3">
      <c r="B430" s="5" t="s">
        <v>452</v>
      </c>
      <c r="C430" s="6" t="s">
        <v>21</v>
      </c>
      <c r="D430" s="4">
        <v>156</v>
      </c>
      <c r="E430" s="13" t="s">
        <v>10</v>
      </c>
      <c r="F430" s="14">
        <v>45043</v>
      </c>
      <c r="G430" s="4">
        <v>42</v>
      </c>
      <c r="H430" s="4">
        <v>3.3</v>
      </c>
      <c r="I430" s="4">
        <f>IF(MONTH(Calls[[#This Row],[Date of Call]])&lt;=6, YEAR(Calls[[#This Row],[Date of Call]]), YEAR(Calls[[#This Row],[Date of Call]])+1)</f>
        <v>2023</v>
      </c>
      <c r="J430" s="5" t="str">
        <f>TEXT(Calls[[#This Row],[Date of Call]],"DDDD")</f>
        <v>Thursday</v>
      </c>
      <c r="K430" s="5" t="str">
        <f t="array" ref="K430">_xlfn.IFS(Calls[[#This Row],[Duration]]&lt;=10,"Under 10 mins", Calls[[#This Row],[Duration]]&lt;=30, "10 to 30 mins", Calls[[#This Row],[Duration]]&lt;=60, "30 to 60 mins", Calls[[#This Row],[Duration]]&lt;=120, "1 to 2 hours", TRUE, "More than 2 hours")</f>
        <v>More than 2 hours</v>
      </c>
      <c r="L430" s="4">
        <f>ROUND(Calls[[#This Row],[Satisfaction Rating]],0)</f>
        <v>3</v>
      </c>
    </row>
    <row r="431" spans="2:12" x14ac:dyDescent="0.3">
      <c r="B431" s="5" t="s">
        <v>453</v>
      </c>
      <c r="C431" s="6" t="s">
        <v>23</v>
      </c>
      <c r="D431" s="4">
        <v>145</v>
      </c>
      <c r="E431" s="13" t="s">
        <v>13</v>
      </c>
      <c r="F431" s="14">
        <v>45044</v>
      </c>
      <c r="G431" s="4">
        <v>110</v>
      </c>
      <c r="H431" s="4">
        <v>3.1</v>
      </c>
      <c r="I431" s="4">
        <f>IF(MONTH(Calls[[#This Row],[Date of Call]])&lt;=6, YEAR(Calls[[#This Row],[Date of Call]]), YEAR(Calls[[#This Row],[Date of Call]])+1)</f>
        <v>2023</v>
      </c>
      <c r="J431" s="5" t="str">
        <f>TEXT(Calls[[#This Row],[Date of Call]],"DDDD")</f>
        <v>Friday</v>
      </c>
      <c r="K431" s="5" t="str">
        <f t="array" ref="K431">_xlfn.IFS(Calls[[#This Row],[Duration]]&lt;=10,"Under 10 mins", Calls[[#This Row],[Duration]]&lt;=30, "10 to 30 mins", Calls[[#This Row],[Duration]]&lt;=60, "30 to 60 mins", Calls[[#This Row],[Duration]]&lt;=120, "1 to 2 hours", TRUE, "More than 2 hours")</f>
        <v>More than 2 hours</v>
      </c>
      <c r="L431" s="4">
        <f>ROUND(Calls[[#This Row],[Satisfaction Rating]],0)</f>
        <v>3</v>
      </c>
    </row>
    <row r="432" spans="2:12" x14ac:dyDescent="0.3">
      <c r="B432" s="5" t="s">
        <v>454</v>
      </c>
      <c r="C432" s="6" t="s">
        <v>7</v>
      </c>
      <c r="D432" s="4">
        <v>36</v>
      </c>
      <c r="E432" s="13" t="s">
        <v>9</v>
      </c>
      <c r="F432" s="14">
        <v>45044</v>
      </c>
      <c r="G432" s="4">
        <v>225</v>
      </c>
      <c r="H432" s="4">
        <v>4.8</v>
      </c>
      <c r="I432" s="4">
        <f>IF(MONTH(Calls[[#This Row],[Date of Call]])&lt;=6, YEAR(Calls[[#This Row],[Date of Call]]), YEAR(Calls[[#This Row],[Date of Call]])+1)</f>
        <v>2023</v>
      </c>
      <c r="J432" s="5" t="str">
        <f>TEXT(Calls[[#This Row],[Date of Call]],"DDDD")</f>
        <v>Friday</v>
      </c>
      <c r="K432" s="5" t="str">
        <f t="array" ref="K432">_xlfn.IFS(Calls[[#This Row],[Duration]]&lt;=10,"Under 10 mins", Calls[[#This Row],[Duration]]&lt;=30, "10 to 30 mins", Calls[[#This Row],[Duration]]&lt;=60, "30 to 60 mins", Calls[[#This Row],[Duration]]&lt;=120, "1 to 2 hours", TRUE, "More than 2 hours")</f>
        <v>30 to 60 mins</v>
      </c>
      <c r="L432" s="4">
        <f>ROUND(Calls[[#This Row],[Satisfaction Rating]],0)</f>
        <v>5</v>
      </c>
    </row>
    <row r="433" spans="2:12" x14ac:dyDescent="0.3">
      <c r="B433" s="5" t="s">
        <v>455</v>
      </c>
      <c r="C433" s="6" t="s">
        <v>24</v>
      </c>
      <c r="D433" s="4">
        <v>135</v>
      </c>
      <c r="E433" s="13" t="s">
        <v>6</v>
      </c>
      <c r="F433" s="14">
        <v>45045</v>
      </c>
      <c r="G433" s="4">
        <v>125</v>
      </c>
      <c r="H433" s="4">
        <v>3.3</v>
      </c>
      <c r="I433" s="4">
        <f>IF(MONTH(Calls[[#This Row],[Date of Call]])&lt;=6, YEAR(Calls[[#This Row],[Date of Call]]), YEAR(Calls[[#This Row],[Date of Call]])+1)</f>
        <v>2023</v>
      </c>
      <c r="J433" s="5" t="str">
        <f>TEXT(Calls[[#This Row],[Date of Call]],"DDDD")</f>
        <v>Saturday</v>
      </c>
      <c r="K433" s="5" t="str">
        <f t="array" ref="K433">_xlfn.IFS(Calls[[#This Row],[Duration]]&lt;=10,"Under 10 mins", Calls[[#This Row],[Duration]]&lt;=30, "10 to 30 mins", Calls[[#This Row],[Duration]]&lt;=60, "30 to 60 mins", Calls[[#This Row],[Duration]]&lt;=120, "1 to 2 hours", TRUE, "More than 2 hours")</f>
        <v>More than 2 hours</v>
      </c>
      <c r="L433" s="4">
        <f>ROUND(Calls[[#This Row],[Satisfaction Rating]],0)</f>
        <v>3</v>
      </c>
    </row>
    <row r="434" spans="2:12" x14ac:dyDescent="0.3">
      <c r="B434" s="5" t="s">
        <v>456</v>
      </c>
      <c r="C434" s="6" t="s">
        <v>15</v>
      </c>
      <c r="D434" s="4">
        <v>81</v>
      </c>
      <c r="E434" s="13" t="s">
        <v>9</v>
      </c>
      <c r="F434" s="14">
        <v>45045</v>
      </c>
      <c r="G434" s="4">
        <v>78</v>
      </c>
      <c r="H434" s="4">
        <v>2.9</v>
      </c>
      <c r="I434" s="4">
        <f>IF(MONTH(Calls[[#This Row],[Date of Call]])&lt;=6, YEAR(Calls[[#This Row],[Date of Call]]), YEAR(Calls[[#This Row],[Date of Call]])+1)</f>
        <v>2023</v>
      </c>
      <c r="J434" s="5" t="str">
        <f>TEXT(Calls[[#This Row],[Date of Call]],"DDDD")</f>
        <v>Saturday</v>
      </c>
      <c r="K434" s="5" t="str">
        <f t="array" ref="K434">_xlfn.IFS(Calls[[#This Row],[Duration]]&lt;=10,"Under 10 mins", Calls[[#This Row],[Duration]]&lt;=30, "10 to 30 mins", Calls[[#This Row],[Duration]]&lt;=60, "30 to 60 mins", Calls[[#This Row],[Duration]]&lt;=120, "1 to 2 hours", TRUE, "More than 2 hours")</f>
        <v>1 to 2 hours</v>
      </c>
      <c r="L434" s="4">
        <f>ROUND(Calls[[#This Row],[Satisfaction Rating]],0)</f>
        <v>3</v>
      </c>
    </row>
    <row r="435" spans="2:12" x14ac:dyDescent="0.3">
      <c r="B435" s="5" t="s">
        <v>457</v>
      </c>
      <c r="C435" s="6" t="s">
        <v>15</v>
      </c>
      <c r="D435" s="4">
        <v>81</v>
      </c>
      <c r="E435" s="13" t="s">
        <v>13</v>
      </c>
      <c r="F435" s="14">
        <v>45045</v>
      </c>
      <c r="G435" s="4">
        <v>40</v>
      </c>
      <c r="H435" s="4">
        <v>2.4</v>
      </c>
      <c r="I435" s="4">
        <f>IF(MONTH(Calls[[#This Row],[Date of Call]])&lt;=6, YEAR(Calls[[#This Row],[Date of Call]]), YEAR(Calls[[#This Row],[Date of Call]])+1)</f>
        <v>2023</v>
      </c>
      <c r="J435" s="5" t="str">
        <f>TEXT(Calls[[#This Row],[Date of Call]],"DDDD")</f>
        <v>Saturday</v>
      </c>
      <c r="K435" s="5" t="str">
        <f t="array" ref="K435">_xlfn.IFS(Calls[[#This Row],[Duration]]&lt;=10,"Under 10 mins", Calls[[#This Row],[Duration]]&lt;=30, "10 to 30 mins", Calls[[#This Row],[Duration]]&lt;=60, "30 to 60 mins", Calls[[#This Row],[Duration]]&lt;=120, "1 to 2 hours", TRUE, "More than 2 hours")</f>
        <v>1 to 2 hours</v>
      </c>
      <c r="L435" s="4">
        <f>ROUND(Calls[[#This Row],[Satisfaction Rating]],0)</f>
        <v>2</v>
      </c>
    </row>
    <row r="436" spans="2:12" x14ac:dyDescent="0.3">
      <c r="B436" s="5" t="s">
        <v>458</v>
      </c>
      <c r="C436" s="6" t="s">
        <v>22</v>
      </c>
      <c r="D436" s="4">
        <v>93</v>
      </c>
      <c r="E436" s="13" t="s">
        <v>11</v>
      </c>
      <c r="F436" s="14">
        <v>45045</v>
      </c>
      <c r="G436" s="4">
        <v>150</v>
      </c>
      <c r="H436" s="4">
        <v>4.5999999999999996</v>
      </c>
      <c r="I436" s="4">
        <f>IF(MONTH(Calls[[#This Row],[Date of Call]])&lt;=6, YEAR(Calls[[#This Row],[Date of Call]]), YEAR(Calls[[#This Row],[Date of Call]])+1)</f>
        <v>2023</v>
      </c>
      <c r="J436" s="5" t="str">
        <f>TEXT(Calls[[#This Row],[Date of Call]],"DDDD")</f>
        <v>Saturday</v>
      </c>
      <c r="K436" s="5" t="str">
        <f t="array" ref="K436">_xlfn.IFS(Calls[[#This Row],[Duration]]&lt;=10,"Under 10 mins", Calls[[#This Row],[Duration]]&lt;=30, "10 to 30 mins", Calls[[#This Row],[Duration]]&lt;=60, "30 to 60 mins", Calls[[#This Row],[Duration]]&lt;=120, "1 to 2 hours", TRUE, "More than 2 hours")</f>
        <v>1 to 2 hours</v>
      </c>
      <c r="L436" s="4">
        <f>ROUND(Calls[[#This Row],[Satisfaction Rating]],0)</f>
        <v>5</v>
      </c>
    </row>
    <row r="437" spans="2:12" x14ac:dyDescent="0.3">
      <c r="B437" s="5" t="s">
        <v>459</v>
      </c>
      <c r="C437" s="6" t="s">
        <v>23</v>
      </c>
      <c r="D437" s="4">
        <v>14</v>
      </c>
      <c r="E437" s="13" t="s">
        <v>9</v>
      </c>
      <c r="F437" s="14">
        <v>45045</v>
      </c>
      <c r="G437" s="4">
        <v>96</v>
      </c>
      <c r="H437" s="4">
        <v>4.8</v>
      </c>
      <c r="I437" s="4">
        <f>IF(MONTH(Calls[[#This Row],[Date of Call]])&lt;=6, YEAR(Calls[[#This Row],[Date of Call]]), YEAR(Calls[[#This Row],[Date of Call]])+1)</f>
        <v>2023</v>
      </c>
      <c r="J437" s="5" t="str">
        <f>TEXT(Calls[[#This Row],[Date of Call]],"DDDD")</f>
        <v>Saturday</v>
      </c>
      <c r="K437" s="5" t="str">
        <f t="array" ref="K437">_xlfn.IFS(Calls[[#This Row],[Duration]]&lt;=10,"Under 10 mins", Calls[[#This Row],[Duration]]&lt;=30, "10 to 30 mins", Calls[[#This Row],[Duration]]&lt;=60, "30 to 60 mins", Calls[[#This Row],[Duration]]&lt;=120, "1 to 2 hours", TRUE, "More than 2 hours")</f>
        <v>10 to 30 mins</v>
      </c>
      <c r="L437" s="4">
        <f>ROUND(Calls[[#This Row],[Satisfaction Rating]],0)</f>
        <v>5</v>
      </c>
    </row>
    <row r="438" spans="2:12" x14ac:dyDescent="0.3">
      <c r="B438" s="5" t="s">
        <v>460</v>
      </c>
      <c r="C438" s="6" t="s">
        <v>24</v>
      </c>
      <c r="D438" s="4">
        <v>95</v>
      </c>
      <c r="E438" s="13" t="s">
        <v>13</v>
      </c>
      <c r="F438" s="14">
        <v>45046</v>
      </c>
      <c r="G438" s="4">
        <v>75</v>
      </c>
      <c r="H438" s="4">
        <v>4.8</v>
      </c>
      <c r="I438" s="4">
        <f>IF(MONTH(Calls[[#This Row],[Date of Call]])&lt;=6, YEAR(Calls[[#This Row],[Date of Call]]), YEAR(Calls[[#This Row],[Date of Call]])+1)</f>
        <v>2023</v>
      </c>
      <c r="J438" s="5" t="str">
        <f>TEXT(Calls[[#This Row],[Date of Call]],"DDDD")</f>
        <v>Sunday</v>
      </c>
      <c r="K438" s="5" t="str">
        <f t="array" ref="K438">_xlfn.IFS(Calls[[#This Row],[Duration]]&lt;=10,"Under 10 mins", Calls[[#This Row],[Duration]]&lt;=30, "10 to 30 mins", Calls[[#This Row],[Duration]]&lt;=60, "30 to 60 mins", Calls[[#This Row],[Duration]]&lt;=120, "1 to 2 hours", TRUE, "More than 2 hours")</f>
        <v>1 to 2 hours</v>
      </c>
      <c r="L438" s="4">
        <f>ROUND(Calls[[#This Row],[Satisfaction Rating]],0)</f>
        <v>5</v>
      </c>
    </row>
    <row r="439" spans="2:12" x14ac:dyDescent="0.3">
      <c r="B439" s="5" t="s">
        <v>461</v>
      </c>
      <c r="C439" s="6" t="s">
        <v>22</v>
      </c>
      <c r="D439" s="4">
        <v>81</v>
      </c>
      <c r="E439" s="13" t="s">
        <v>13</v>
      </c>
      <c r="F439" s="14">
        <v>45046</v>
      </c>
      <c r="G439" s="4">
        <v>60</v>
      </c>
      <c r="H439" s="4">
        <v>3.6</v>
      </c>
      <c r="I439" s="4">
        <f>IF(MONTH(Calls[[#This Row],[Date of Call]])&lt;=6, YEAR(Calls[[#This Row],[Date of Call]]), YEAR(Calls[[#This Row],[Date of Call]])+1)</f>
        <v>2023</v>
      </c>
      <c r="J439" s="5" t="str">
        <f>TEXT(Calls[[#This Row],[Date of Call]],"DDDD")</f>
        <v>Sunday</v>
      </c>
      <c r="K439" s="5" t="str">
        <f t="array" ref="K439">_xlfn.IFS(Calls[[#This Row],[Duration]]&lt;=10,"Under 10 mins", Calls[[#This Row],[Duration]]&lt;=30, "10 to 30 mins", Calls[[#This Row],[Duration]]&lt;=60, "30 to 60 mins", Calls[[#This Row],[Duration]]&lt;=120, "1 to 2 hours", TRUE, "More than 2 hours")</f>
        <v>1 to 2 hours</v>
      </c>
      <c r="L439" s="4">
        <f>ROUND(Calls[[#This Row],[Satisfaction Rating]],0)</f>
        <v>4</v>
      </c>
    </row>
    <row r="440" spans="2:12" x14ac:dyDescent="0.3">
      <c r="B440" s="5" t="s">
        <v>462</v>
      </c>
      <c r="C440" s="6" t="s">
        <v>5</v>
      </c>
      <c r="D440" s="4">
        <v>60</v>
      </c>
      <c r="E440" s="13" t="s">
        <v>9</v>
      </c>
      <c r="F440" s="14">
        <v>45047</v>
      </c>
      <c r="G440" s="4">
        <v>41</v>
      </c>
      <c r="H440" s="4">
        <v>4.8</v>
      </c>
      <c r="I440" s="4">
        <f>IF(MONTH(Calls[[#This Row],[Date of Call]])&lt;=6, YEAR(Calls[[#This Row],[Date of Call]]), YEAR(Calls[[#This Row],[Date of Call]])+1)</f>
        <v>2023</v>
      </c>
      <c r="J440" s="5" t="str">
        <f>TEXT(Calls[[#This Row],[Date of Call]],"DDDD")</f>
        <v>Monday</v>
      </c>
      <c r="K440" s="5" t="str">
        <f t="array" ref="K440">_xlfn.IFS(Calls[[#This Row],[Duration]]&lt;=10,"Under 10 mins", Calls[[#This Row],[Duration]]&lt;=30, "10 to 30 mins", Calls[[#This Row],[Duration]]&lt;=60, "30 to 60 mins", Calls[[#This Row],[Duration]]&lt;=120, "1 to 2 hours", TRUE, "More than 2 hours")</f>
        <v>30 to 60 mins</v>
      </c>
      <c r="L440" s="4">
        <f>ROUND(Calls[[#This Row],[Satisfaction Rating]],0)</f>
        <v>5</v>
      </c>
    </row>
    <row r="441" spans="2:12" x14ac:dyDescent="0.3">
      <c r="B441" s="5" t="s">
        <v>463</v>
      </c>
      <c r="C441" s="6" t="s">
        <v>14</v>
      </c>
      <c r="D441" s="4">
        <v>137</v>
      </c>
      <c r="E441" s="13" t="s">
        <v>11</v>
      </c>
      <c r="F441" s="14">
        <v>45047</v>
      </c>
      <c r="G441" s="4">
        <v>20</v>
      </c>
      <c r="H441" s="4">
        <v>4.2</v>
      </c>
      <c r="I441" s="4">
        <f>IF(MONTH(Calls[[#This Row],[Date of Call]])&lt;=6, YEAR(Calls[[#This Row],[Date of Call]]), YEAR(Calls[[#This Row],[Date of Call]])+1)</f>
        <v>2023</v>
      </c>
      <c r="J441" s="5" t="str">
        <f>TEXT(Calls[[#This Row],[Date of Call]],"DDDD")</f>
        <v>Monday</v>
      </c>
      <c r="K441" s="5" t="str">
        <f t="array" ref="K441">_xlfn.IFS(Calls[[#This Row],[Duration]]&lt;=10,"Under 10 mins", Calls[[#This Row],[Duration]]&lt;=30, "10 to 30 mins", Calls[[#This Row],[Duration]]&lt;=60, "30 to 60 mins", Calls[[#This Row],[Duration]]&lt;=120, "1 to 2 hours", TRUE, "More than 2 hours")</f>
        <v>More than 2 hours</v>
      </c>
      <c r="L441" s="4">
        <f>ROUND(Calls[[#This Row],[Satisfaction Rating]],0)</f>
        <v>4</v>
      </c>
    </row>
    <row r="442" spans="2:12" x14ac:dyDescent="0.3">
      <c r="B442" s="5" t="s">
        <v>464</v>
      </c>
      <c r="C442" s="6" t="s">
        <v>12</v>
      </c>
      <c r="D442" s="4">
        <v>112</v>
      </c>
      <c r="E442" s="13" t="s">
        <v>6</v>
      </c>
      <c r="F442" s="14">
        <v>45047</v>
      </c>
      <c r="G442" s="4">
        <v>84</v>
      </c>
      <c r="H442" s="4">
        <v>2.6</v>
      </c>
      <c r="I442" s="4">
        <f>IF(MONTH(Calls[[#This Row],[Date of Call]])&lt;=6, YEAR(Calls[[#This Row],[Date of Call]]), YEAR(Calls[[#This Row],[Date of Call]])+1)</f>
        <v>2023</v>
      </c>
      <c r="J442" s="5" t="str">
        <f>TEXT(Calls[[#This Row],[Date of Call]],"DDDD")</f>
        <v>Monday</v>
      </c>
      <c r="K442" s="5" t="str">
        <f t="array" ref="K442">_xlfn.IFS(Calls[[#This Row],[Duration]]&lt;=10,"Under 10 mins", Calls[[#This Row],[Duration]]&lt;=30, "10 to 30 mins", Calls[[#This Row],[Duration]]&lt;=60, "30 to 60 mins", Calls[[#This Row],[Duration]]&lt;=120, "1 to 2 hours", TRUE, "More than 2 hours")</f>
        <v>1 to 2 hours</v>
      </c>
      <c r="L442" s="4">
        <f>ROUND(Calls[[#This Row],[Satisfaction Rating]],0)</f>
        <v>3</v>
      </c>
    </row>
    <row r="443" spans="2:12" x14ac:dyDescent="0.3">
      <c r="B443" s="5" t="s">
        <v>465</v>
      </c>
      <c r="C443" s="6" t="s">
        <v>24</v>
      </c>
      <c r="D443" s="4">
        <v>76</v>
      </c>
      <c r="E443" s="13" t="s">
        <v>10</v>
      </c>
      <c r="F443" s="14">
        <v>45047</v>
      </c>
      <c r="G443" s="4">
        <v>140</v>
      </c>
      <c r="H443" s="4">
        <v>3.7</v>
      </c>
      <c r="I443" s="4">
        <f>IF(MONTH(Calls[[#This Row],[Date of Call]])&lt;=6, YEAR(Calls[[#This Row],[Date of Call]]), YEAR(Calls[[#This Row],[Date of Call]])+1)</f>
        <v>2023</v>
      </c>
      <c r="J443" s="5" t="str">
        <f>TEXT(Calls[[#This Row],[Date of Call]],"DDDD")</f>
        <v>Monday</v>
      </c>
      <c r="K443" s="5" t="str">
        <f t="array" ref="K443">_xlfn.IFS(Calls[[#This Row],[Duration]]&lt;=10,"Under 10 mins", Calls[[#This Row],[Duration]]&lt;=30, "10 to 30 mins", Calls[[#This Row],[Duration]]&lt;=60, "30 to 60 mins", Calls[[#This Row],[Duration]]&lt;=120, "1 to 2 hours", TRUE, "More than 2 hours")</f>
        <v>1 to 2 hours</v>
      </c>
      <c r="L443" s="4">
        <f>ROUND(Calls[[#This Row],[Satisfaction Rating]],0)</f>
        <v>4</v>
      </c>
    </row>
    <row r="444" spans="2:12" x14ac:dyDescent="0.3">
      <c r="B444" s="5" t="s">
        <v>466</v>
      </c>
      <c r="C444" s="6" t="s">
        <v>19</v>
      </c>
      <c r="D444" s="4">
        <v>73</v>
      </c>
      <c r="E444" s="13" t="s">
        <v>9</v>
      </c>
      <c r="F444" s="14">
        <v>45047</v>
      </c>
      <c r="G444" s="4">
        <v>66</v>
      </c>
      <c r="H444" s="4">
        <v>4.8</v>
      </c>
      <c r="I444" s="4">
        <f>IF(MONTH(Calls[[#This Row],[Date of Call]])&lt;=6, YEAR(Calls[[#This Row],[Date of Call]]), YEAR(Calls[[#This Row],[Date of Call]])+1)</f>
        <v>2023</v>
      </c>
      <c r="J444" s="5" t="str">
        <f>TEXT(Calls[[#This Row],[Date of Call]],"DDDD")</f>
        <v>Monday</v>
      </c>
      <c r="K444" s="5" t="str">
        <f t="array" ref="K444">_xlfn.IFS(Calls[[#This Row],[Duration]]&lt;=10,"Under 10 mins", Calls[[#This Row],[Duration]]&lt;=30, "10 to 30 mins", Calls[[#This Row],[Duration]]&lt;=60, "30 to 60 mins", Calls[[#This Row],[Duration]]&lt;=120, "1 to 2 hours", TRUE, "More than 2 hours")</f>
        <v>1 to 2 hours</v>
      </c>
      <c r="L444" s="4">
        <f>ROUND(Calls[[#This Row],[Satisfaction Rating]],0)</f>
        <v>5</v>
      </c>
    </row>
    <row r="445" spans="2:12" x14ac:dyDescent="0.3">
      <c r="B445" s="5" t="s">
        <v>467</v>
      </c>
      <c r="C445" s="6" t="s">
        <v>18</v>
      </c>
      <c r="D445" s="4">
        <v>119</v>
      </c>
      <c r="E445" s="13" t="s">
        <v>11</v>
      </c>
      <c r="F445" s="14">
        <v>45047</v>
      </c>
      <c r="G445" s="4">
        <v>105</v>
      </c>
      <c r="H445" s="4">
        <v>4.7</v>
      </c>
      <c r="I445" s="4">
        <f>IF(MONTH(Calls[[#This Row],[Date of Call]])&lt;=6, YEAR(Calls[[#This Row],[Date of Call]]), YEAR(Calls[[#This Row],[Date of Call]])+1)</f>
        <v>2023</v>
      </c>
      <c r="J445" s="5" t="str">
        <f>TEXT(Calls[[#This Row],[Date of Call]],"DDDD")</f>
        <v>Monday</v>
      </c>
      <c r="K445" s="5" t="str">
        <f t="array" ref="K445">_xlfn.IFS(Calls[[#This Row],[Duration]]&lt;=10,"Under 10 mins", Calls[[#This Row],[Duration]]&lt;=30, "10 to 30 mins", Calls[[#This Row],[Duration]]&lt;=60, "30 to 60 mins", Calls[[#This Row],[Duration]]&lt;=120, "1 to 2 hours", TRUE, "More than 2 hours")</f>
        <v>1 to 2 hours</v>
      </c>
      <c r="L445" s="4">
        <f>ROUND(Calls[[#This Row],[Satisfaction Rating]],0)</f>
        <v>5</v>
      </c>
    </row>
    <row r="446" spans="2:12" x14ac:dyDescent="0.3">
      <c r="B446" s="5" t="s">
        <v>468</v>
      </c>
      <c r="C446" s="6" t="s">
        <v>20</v>
      </c>
      <c r="D446" s="4">
        <v>135</v>
      </c>
      <c r="E446" s="13" t="s">
        <v>13</v>
      </c>
      <c r="F446" s="14">
        <v>45048</v>
      </c>
      <c r="G446" s="4">
        <v>104</v>
      </c>
      <c r="H446" s="4">
        <v>4.0999999999999996</v>
      </c>
      <c r="I446" s="4">
        <f>IF(MONTH(Calls[[#This Row],[Date of Call]])&lt;=6, YEAR(Calls[[#This Row],[Date of Call]]), YEAR(Calls[[#This Row],[Date of Call]])+1)</f>
        <v>2023</v>
      </c>
      <c r="J446" s="5" t="str">
        <f>TEXT(Calls[[#This Row],[Date of Call]],"DDDD")</f>
        <v>Tuesday</v>
      </c>
      <c r="K446" s="5" t="str">
        <f t="array" ref="K446">_xlfn.IFS(Calls[[#This Row],[Duration]]&lt;=10,"Under 10 mins", Calls[[#This Row],[Duration]]&lt;=30, "10 to 30 mins", Calls[[#This Row],[Duration]]&lt;=60, "30 to 60 mins", Calls[[#This Row],[Duration]]&lt;=120, "1 to 2 hours", TRUE, "More than 2 hours")</f>
        <v>More than 2 hours</v>
      </c>
      <c r="L446" s="4">
        <f>ROUND(Calls[[#This Row],[Satisfaction Rating]],0)</f>
        <v>4</v>
      </c>
    </row>
    <row r="447" spans="2:12" x14ac:dyDescent="0.3">
      <c r="B447" s="5" t="s">
        <v>469</v>
      </c>
      <c r="C447" s="6" t="s">
        <v>14</v>
      </c>
      <c r="D447" s="4">
        <v>41</v>
      </c>
      <c r="E447" s="13" t="s">
        <v>6</v>
      </c>
      <c r="F447" s="14">
        <v>45048</v>
      </c>
      <c r="G447" s="4">
        <v>123</v>
      </c>
      <c r="H447" s="4">
        <v>3.2</v>
      </c>
      <c r="I447" s="4">
        <f>IF(MONTH(Calls[[#This Row],[Date of Call]])&lt;=6, YEAR(Calls[[#This Row],[Date of Call]]), YEAR(Calls[[#This Row],[Date of Call]])+1)</f>
        <v>2023</v>
      </c>
      <c r="J447" s="5" t="str">
        <f>TEXT(Calls[[#This Row],[Date of Call]],"DDDD")</f>
        <v>Tuesday</v>
      </c>
      <c r="K447" s="5" t="str">
        <f t="array" ref="K447">_xlfn.IFS(Calls[[#This Row],[Duration]]&lt;=10,"Under 10 mins", Calls[[#This Row],[Duration]]&lt;=30, "10 to 30 mins", Calls[[#This Row],[Duration]]&lt;=60, "30 to 60 mins", Calls[[#This Row],[Duration]]&lt;=120, "1 to 2 hours", TRUE, "More than 2 hours")</f>
        <v>30 to 60 mins</v>
      </c>
      <c r="L447" s="4">
        <f>ROUND(Calls[[#This Row],[Satisfaction Rating]],0)</f>
        <v>3</v>
      </c>
    </row>
    <row r="448" spans="2:12" x14ac:dyDescent="0.3">
      <c r="B448" s="5" t="s">
        <v>470</v>
      </c>
      <c r="C448" s="6" t="s">
        <v>23</v>
      </c>
      <c r="D448" s="4">
        <v>35</v>
      </c>
      <c r="E448" s="13" t="s">
        <v>13</v>
      </c>
      <c r="F448" s="14">
        <v>45049</v>
      </c>
      <c r="G448" s="4">
        <v>215</v>
      </c>
      <c r="H448" s="4">
        <v>4.3</v>
      </c>
      <c r="I448" s="4">
        <f>IF(MONTH(Calls[[#This Row],[Date of Call]])&lt;=6, YEAR(Calls[[#This Row],[Date of Call]]), YEAR(Calls[[#This Row],[Date of Call]])+1)</f>
        <v>2023</v>
      </c>
      <c r="J448" s="5" t="str">
        <f>TEXT(Calls[[#This Row],[Date of Call]],"DDDD")</f>
        <v>Wednesday</v>
      </c>
      <c r="K448" s="5" t="str">
        <f t="array" ref="K448">_xlfn.IFS(Calls[[#This Row],[Duration]]&lt;=10,"Under 10 mins", Calls[[#This Row],[Duration]]&lt;=30, "10 to 30 mins", Calls[[#This Row],[Duration]]&lt;=60, "30 to 60 mins", Calls[[#This Row],[Duration]]&lt;=120, "1 to 2 hours", TRUE, "More than 2 hours")</f>
        <v>30 to 60 mins</v>
      </c>
      <c r="L448" s="4">
        <f>ROUND(Calls[[#This Row],[Satisfaction Rating]],0)</f>
        <v>4</v>
      </c>
    </row>
    <row r="449" spans="2:12" x14ac:dyDescent="0.3">
      <c r="B449" s="5" t="s">
        <v>471</v>
      </c>
      <c r="C449" s="6" t="s">
        <v>20</v>
      </c>
      <c r="D449" s="4">
        <v>96</v>
      </c>
      <c r="E449" s="13" t="s">
        <v>9</v>
      </c>
      <c r="F449" s="14">
        <v>45049</v>
      </c>
      <c r="G449" s="4">
        <v>46</v>
      </c>
      <c r="H449" s="4">
        <v>0.7</v>
      </c>
      <c r="I449" s="4">
        <f>IF(MONTH(Calls[[#This Row],[Date of Call]])&lt;=6, YEAR(Calls[[#This Row],[Date of Call]]), YEAR(Calls[[#This Row],[Date of Call]])+1)</f>
        <v>2023</v>
      </c>
      <c r="J449" s="5" t="str">
        <f>TEXT(Calls[[#This Row],[Date of Call]],"DDDD")</f>
        <v>Wednesday</v>
      </c>
      <c r="K449" s="5" t="str">
        <f t="array" ref="K449">_xlfn.IFS(Calls[[#This Row],[Duration]]&lt;=10,"Under 10 mins", Calls[[#This Row],[Duration]]&lt;=30, "10 to 30 mins", Calls[[#This Row],[Duration]]&lt;=60, "30 to 60 mins", Calls[[#This Row],[Duration]]&lt;=120, "1 to 2 hours", TRUE, "More than 2 hours")</f>
        <v>1 to 2 hours</v>
      </c>
      <c r="L449" s="4">
        <f>ROUND(Calls[[#This Row],[Satisfaction Rating]],0)</f>
        <v>1</v>
      </c>
    </row>
    <row r="450" spans="2:12" x14ac:dyDescent="0.3">
      <c r="B450" s="5" t="s">
        <v>472</v>
      </c>
      <c r="C450" s="6" t="s">
        <v>22</v>
      </c>
      <c r="D450" s="4">
        <v>61</v>
      </c>
      <c r="E450" s="13" t="s">
        <v>6</v>
      </c>
      <c r="F450" s="14">
        <v>45049</v>
      </c>
      <c r="G450" s="4">
        <v>115</v>
      </c>
      <c r="H450" s="4">
        <v>3.7</v>
      </c>
      <c r="I450" s="4">
        <f>IF(MONTH(Calls[[#This Row],[Date of Call]])&lt;=6, YEAR(Calls[[#This Row],[Date of Call]]), YEAR(Calls[[#This Row],[Date of Call]])+1)</f>
        <v>2023</v>
      </c>
      <c r="J450" s="5" t="str">
        <f>TEXT(Calls[[#This Row],[Date of Call]],"DDDD")</f>
        <v>Wednesday</v>
      </c>
      <c r="K450" s="5" t="str">
        <f t="array" ref="K450">_xlfn.IFS(Calls[[#This Row],[Duration]]&lt;=10,"Under 10 mins", Calls[[#This Row],[Duration]]&lt;=30, "10 to 30 mins", Calls[[#This Row],[Duration]]&lt;=60, "30 to 60 mins", Calls[[#This Row],[Duration]]&lt;=120, "1 to 2 hours", TRUE, "More than 2 hours")</f>
        <v>1 to 2 hours</v>
      </c>
      <c r="L450" s="4">
        <f>ROUND(Calls[[#This Row],[Satisfaction Rating]],0)</f>
        <v>4</v>
      </c>
    </row>
    <row r="451" spans="2:12" x14ac:dyDescent="0.3">
      <c r="B451" s="5" t="s">
        <v>473</v>
      </c>
      <c r="C451" s="6" t="s">
        <v>20</v>
      </c>
      <c r="D451" s="4">
        <v>91</v>
      </c>
      <c r="E451" s="13" t="s">
        <v>6</v>
      </c>
      <c r="F451" s="14">
        <v>45049</v>
      </c>
      <c r="G451" s="4">
        <v>124</v>
      </c>
      <c r="H451" s="4">
        <v>3.9</v>
      </c>
      <c r="I451" s="4">
        <f>IF(MONTH(Calls[[#This Row],[Date of Call]])&lt;=6, YEAR(Calls[[#This Row],[Date of Call]]), YEAR(Calls[[#This Row],[Date of Call]])+1)</f>
        <v>2023</v>
      </c>
      <c r="J451" s="5" t="str">
        <f>TEXT(Calls[[#This Row],[Date of Call]],"DDDD")</f>
        <v>Wednesday</v>
      </c>
      <c r="K451" s="5" t="str">
        <f t="array" ref="K451">_xlfn.IFS(Calls[[#This Row],[Duration]]&lt;=10,"Under 10 mins", Calls[[#This Row],[Duration]]&lt;=30, "10 to 30 mins", Calls[[#This Row],[Duration]]&lt;=60, "30 to 60 mins", Calls[[#This Row],[Duration]]&lt;=120, "1 to 2 hours", TRUE, "More than 2 hours")</f>
        <v>1 to 2 hours</v>
      </c>
      <c r="L451" s="4">
        <f>ROUND(Calls[[#This Row],[Satisfaction Rating]],0)</f>
        <v>4</v>
      </c>
    </row>
    <row r="452" spans="2:12" x14ac:dyDescent="0.3">
      <c r="B452" s="5" t="s">
        <v>474</v>
      </c>
      <c r="C452" s="6" t="s">
        <v>17</v>
      </c>
      <c r="D452" s="4">
        <v>30</v>
      </c>
      <c r="E452" s="13" t="s">
        <v>6</v>
      </c>
      <c r="F452" s="14">
        <v>45050</v>
      </c>
      <c r="G452" s="4">
        <v>205</v>
      </c>
      <c r="H452" s="4">
        <v>4.5</v>
      </c>
      <c r="I452" s="4">
        <f>IF(MONTH(Calls[[#This Row],[Date of Call]])&lt;=6, YEAR(Calls[[#This Row],[Date of Call]]), YEAR(Calls[[#This Row],[Date of Call]])+1)</f>
        <v>2023</v>
      </c>
      <c r="J452" s="5" t="str">
        <f>TEXT(Calls[[#This Row],[Date of Call]],"DDDD")</f>
        <v>Thursday</v>
      </c>
      <c r="K452" s="5" t="str">
        <f t="array" ref="K452">_xlfn.IFS(Calls[[#This Row],[Duration]]&lt;=10,"Under 10 mins", Calls[[#This Row],[Duration]]&lt;=30, "10 to 30 mins", Calls[[#This Row],[Duration]]&lt;=60, "30 to 60 mins", Calls[[#This Row],[Duration]]&lt;=120, "1 to 2 hours", TRUE, "More than 2 hours")</f>
        <v>10 to 30 mins</v>
      </c>
      <c r="L452" s="4">
        <f>ROUND(Calls[[#This Row],[Satisfaction Rating]],0)</f>
        <v>5</v>
      </c>
    </row>
    <row r="453" spans="2:12" x14ac:dyDescent="0.3">
      <c r="B453" s="5" t="s">
        <v>475</v>
      </c>
      <c r="C453" s="6" t="s">
        <v>5</v>
      </c>
      <c r="D453" s="4">
        <v>111</v>
      </c>
      <c r="E453" s="13" t="s">
        <v>11</v>
      </c>
      <c r="F453" s="14">
        <v>45050</v>
      </c>
      <c r="G453" s="4">
        <v>90</v>
      </c>
      <c r="H453" s="4">
        <v>2.8</v>
      </c>
      <c r="I453" s="4">
        <f>IF(MONTH(Calls[[#This Row],[Date of Call]])&lt;=6, YEAR(Calls[[#This Row],[Date of Call]]), YEAR(Calls[[#This Row],[Date of Call]])+1)</f>
        <v>2023</v>
      </c>
      <c r="J453" s="5" t="str">
        <f>TEXT(Calls[[#This Row],[Date of Call]],"DDDD")</f>
        <v>Thursday</v>
      </c>
      <c r="K453" s="5" t="str">
        <f t="array" ref="K453">_xlfn.IFS(Calls[[#This Row],[Duration]]&lt;=10,"Under 10 mins", Calls[[#This Row],[Duration]]&lt;=30, "10 to 30 mins", Calls[[#This Row],[Duration]]&lt;=60, "30 to 60 mins", Calls[[#This Row],[Duration]]&lt;=120, "1 to 2 hours", TRUE, "More than 2 hours")</f>
        <v>1 to 2 hours</v>
      </c>
      <c r="L453" s="4">
        <f>ROUND(Calls[[#This Row],[Satisfaction Rating]],0)</f>
        <v>3</v>
      </c>
    </row>
    <row r="454" spans="2:12" x14ac:dyDescent="0.3">
      <c r="B454" s="5" t="s">
        <v>476</v>
      </c>
      <c r="C454" s="6" t="s">
        <v>22</v>
      </c>
      <c r="D454" s="4">
        <v>81</v>
      </c>
      <c r="E454" s="13" t="s">
        <v>9</v>
      </c>
      <c r="F454" s="14">
        <v>45050</v>
      </c>
      <c r="G454" s="4">
        <v>92</v>
      </c>
      <c r="H454" s="4">
        <v>4.9000000000000004</v>
      </c>
      <c r="I454" s="4">
        <f>IF(MONTH(Calls[[#This Row],[Date of Call]])&lt;=6, YEAR(Calls[[#This Row],[Date of Call]]), YEAR(Calls[[#This Row],[Date of Call]])+1)</f>
        <v>2023</v>
      </c>
      <c r="J454" s="5" t="str">
        <f>TEXT(Calls[[#This Row],[Date of Call]],"DDDD")</f>
        <v>Thursday</v>
      </c>
      <c r="K454" s="5" t="str">
        <f t="array" ref="K454">_xlfn.IFS(Calls[[#This Row],[Duration]]&lt;=10,"Under 10 mins", Calls[[#This Row],[Duration]]&lt;=30, "10 to 30 mins", Calls[[#This Row],[Duration]]&lt;=60, "30 to 60 mins", Calls[[#This Row],[Duration]]&lt;=120, "1 to 2 hours", TRUE, "More than 2 hours")</f>
        <v>1 to 2 hours</v>
      </c>
      <c r="L454" s="4">
        <f>ROUND(Calls[[#This Row],[Satisfaction Rating]],0)</f>
        <v>5</v>
      </c>
    </row>
    <row r="455" spans="2:12" x14ac:dyDescent="0.3">
      <c r="B455" s="5" t="s">
        <v>477</v>
      </c>
      <c r="C455" s="6" t="s">
        <v>24</v>
      </c>
      <c r="D455" s="4">
        <v>40</v>
      </c>
      <c r="E455" s="13" t="s">
        <v>13</v>
      </c>
      <c r="F455" s="14">
        <v>45052</v>
      </c>
      <c r="G455" s="4">
        <v>108</v>
      </c>
      <c r="H455" s="4">
        <v>4.2</v>
      </c>
      <c r="I455" s="4">
        <f>IF(MONTH(Calls[[#This Row],[Date of Call]])&lt;=6, YEAR(Calls[[#This Row],[Date of Call]]), YEAR(Calls[[#This Row],[Date of Call]])+1)</f>
        <v>2023</v>
      </c>
      <c r="J455" s="5" t="str">
        <f>TEXT(Calls[[#This Row],[Date of Call]],"DDDD")</f>
        <v>Saturday</v>
      </c>
      <c r="K455" s="5" t="str">
        <f t="array" ref="K455">_xlfn.IFS(Calls[[#This Row],[Duration]]&lt;=10,"Under 10 mins", Calls[[#This Row],[Duration]]&lt;=30, "10 to 30 mins", Calls[[#This Row],[Duration]]&lt;=60, "30 to 60 mins", Calls[[#This Row],[Duration]]&lt;=120, "1 to 2 hours", TRUE, "More than 2 hours")</f>
        <v>30 to 60 mins</v>
      </c>
      <c r="L455" s="4">
        <f>ROUND(Calls[[#This Row],[Satisfaction Rating]],0)</f>
        <v>4</v>
      </c>
    </row>
    <row r="456" spans="2:12" x14ac:dyDescent="0.3">
      <c r="B456" s="5" t="s">
        <v>478</v>
      </c>
      <c r="C456" s="6" t="s">
        <v>5</v>
      </c>
      <c r="D456" s="4">
        <v>143</v>
      </c>
      <c r="E456" s="13" t="s">
        <v>13</v>
      </c>
      <c r="F456" s="14">
        <v>45052</v>
      </c>
      <c r="G456" s="4">
        <v>54</v>
      </c>
      <c r="H456" s="4">
        <v>4.4000000000000004</v>
      </c>
      <c r="I456" s="4">
        <f>IF(MONTH(Calls[[#This Row],[Date of Call]])&lt;=6, YEAR(Calls[[#This Row],[Date of Call]]), YEAR(Calls[[#This Row],[Date of Call]])+1)</f>
        <v>2023</v>
      </c>
      <c r="J456" s="5" t="str">
        <f>TEXT(Calls[[#This Row],[Date of Call]],"DDDD")</f>
        <v>Saturday</v>
      </c>
      <c r="K456" s="5" t="str">
        <f t="array" ref="K456">_xlfn.IFS(Calls[[#This Row],[Duration]]&lt;=10,"Under 10 mins", Calls[[#This Row],[Duration]]&lt;=30, "10 to 30 mins", Calls[[#This Row],[Duration]]&lt;=60, "30 to 60 mins", Calls[[#This Row],[Duration]]&lt;=120, "1 to 2 hours", TRUE, "More than 2 hours")</f>
        <v>More than 2 hours</v>
      </c>
      <c r="L456" s="4">
        <f>ROUND(Calls[[#This Row],[Satisfaction Rating]],0)</f>
        <v>4</v>
      </c>
    </row>
    <row r="457" spans="2:12" x14ac:dyDescent="0.3">
      <c r="B457" s="5" t="s">
        <v>479</v>
      </c>
      <c r="C457" s="6" t="s">
        <v>24</v>
      </c>
      <c r="D457" s="4">
        <v>70</v>
      </c>
      <c r="E457" s="13" t="s">
        <v>13</v>
      </c>
      <c r="F457" s="14">
        <v>45053</v>
      </c>
      <c r="G457" s="4">
        <v>44</v>
      </c>
      <c r="H457" s="4">
        <v>3.5</v>
      </c>
      <c r="I457" s="4">
        <f>IF(MONTH(Calls[[#This Row],[Date of Call]])&lt;=6, YEAR(Calls[[#This Row],[Date of Call]]), YEAR(Calls[[#This Row],[Date of Call]])+1)</f>
        <v>2023</v>
      </c>
      <c r="J457" s="5" t="str">
        <f>TEXT(Calls[[#This Row],[Date of Call]],"DDDD")</f>
        <v>Sunday</v>
      </c>
      <c r="K457" s="5" t="str">
        <f t="array" ref="K457">_xlfn.IFS(Calls[[#This Row],[Duration]]&lt;=10,"Under 10 mins", Calls[[#This Row],[Duration]]&lt;=30, "10 to 30 mins", Calls[[#This Row],[Duration]]&lt;=60, "30 to 60 mins", Calls[[#This Row],[Duration]]&lt;=120, "1 to 2 hours", TRUE, "More than 2 hours")</f>
        <v>1 to 2 hours</v>
      </c>
      <c r="L457" s="4">
        <f>ROUND(Calls[[#This Row],[Satisfaction Rating]],0)</f>
        <v>4</v>
      </c>
    </row>
    <row r="458" spans="2:12" x14ac:dyDescent="0.3">
      <c r="B458" s="5" t="s">
        <v>480</v>
      </c>
      <c r="C458" s="6" t="s">
        <v>19</v>
      </c>
      <c r="D458" s="4">
        <v>137</v>
      </c>
      <c r="E458" s="13" t="s">
        <v>13</v>
      </c>
      <c r="F458" s="14">
        <v>45053</v>
      </c>
      <c r="G458" s="4">
        <v>44</v>
      </c>
      <c r="H458" s="4">
        <v>4.7</v>
      </c>
      <c r="I458" s="4">
        <f>IF(MONTH(Calls[[#This Row],[Date of Call]])&lt;=6, YEAR(Calls[[#This Row],[Date of Call]]), YEAR(Calls[[#This Row],[Date of Call]])+1)</f>
        <v>2023</v>
      </c>
      <c r="J458" s="5" t="str">
        <f>TEXT(Calls[[#This Row],[Date of Call]],"DDDD")</f>
        <v>Sunday</v>
      </c>
      <c r="K458" s="5" t="str">
        <f t="array" ref="K458">_xlfn.IFS(Calls[[#This Row],[Duration]]&lt;=10,"Under 10 mins", Calls[[#This Row],[Duration]]&lt;=30, "10 to 30 mins", Calls[[#This Row],[Duration]]&lt;=60, "30 to 60 mins", Calls[[#This Row],[Duration]]&lt;=120, "1 to 2 hours", TRUE, "More than 2 hours")</f>
        <v>More than 2 hours</v>
      </c>
      <c r="L458" s="4">
        <f>ROUND(Calls[[#This Row],[Satisfaction Rating]],0)</f>
        <v>5</v>
      </c>
    </row>
    <row r="459" spans="2:12" x14ac:dyDescent="0.3">
      <c r="B459" s="5" t="s">
        <v>481</v>
      </c>
      <c r="C459" s="6" t="s">
        <v>20</v>
      </c>
      <c r="D459" s="4">
        <v>52</v>
      </c>
      <c r="E459" s="13" t="s">
        <v>9</v>
      </c>
      <c r="F459" s="14">
        <v>45054</v>
      </c>
      <c r="G459" s="4">
        <v>37</v>
      </c>
      <c r="H459" s="4">
        <v>4.9000000000000004</v>
      </c>
      <c r="I459" s="4">
        <f>IF(MONTH(Calls[[#This Row],[Date of Call]])&lt;=6, YEAR(Calls[[#This Row],[Date of Call]]), YEAR(Calls[[#This Row],[Date of Call]])+1)</f>
        <v>2023</v>
      </c>
      <c r="J459" s="5" t="str">
        <f>TEXT(Calls[[#This Row],[Date of Call]],"DDDD")</f>
        <v>Monday</v>
      </c>
      <c r="K459" s="5" t="str">
        <f t="array" ref="K459">_xlfn.IFS(Calls[[#This Row],[Duration]]&lt;=10,"Under 10 mins", Calls[[#This Row],[Duration]]&lt;=30, "10 to 30 mins", Calls[[#This Row],[Duration]]&lt;=60, "30 to 60 mins", Calls[[#This Row],[Duration]]&lt;=120, "1 to 2 hours", TRUE, "More than 2 hours")</f>
        <v>30 to 60 mins</v>
      </c>
      <c r="L459" s="4">
        <f>ROUND(Calls[[#This Row],[Satisfaction Rating]],0)</f>
        <v>5</v>
      </c>
    </row>
    <row r="460" spans="2:12" x14ac:dyDescent="0.3">
      <c r="B460" s="5" t="s">
        <v>482</v>
      </c>
      <c r="C460" s="6" t="s">
        <v>12</v>
      </c>
      <c r="D460" s="4">
        <v>31</v>
      </c>
      <c r="E460" s="13" t="s">
        <v>11</v>
      </c>
      <c r="F460" s="14">
        <v>45054</v>
      </c>
      <c r="G460" s="4">
        <v>180</v>
      </c>
      <c r="H460" s="4">
        <v>4.5</v>
      </c>
      <c r="I460" s="4">
        <f>IF(MONTH(Calls[[#This Row],[Date of Call]])&lt;=6, YEAR(Calls[[#This Row],[Date of Call]]), YEAR(Calls[[#This Row],[Date of Call]])+1)</f>
        <v>2023</v>
      </c>
      <c r="J460" s="5" t="str">
        <f>TEXT(Calls[[#This Row],[Date of Call]],"DDDD")</f>
        <v>Monday</v>
      </c>
      <c r="K460" s="5" t="str">
        <f t="array" ref="K460">_xlfn.IFS(Calls[[#This Row],[Duration]]&lt;=10,"Under 10 mins", Calls[[#This Row],[Duration]]&lt;=30, "10 to 30 mins", Calls[[#This Row],[Duration]]&lt;=60, "30 to 60 mins", Calls[[#This Row],[Duration]]&lt;=120, "1 to 2 hours", TRUE, "More than 2 hours")</f>
        <v>30 to 60 mins</v>
      </c>
      <c r="L460" s="4">
        <f>ROUND(Calls[[#This Row],[Satisfaction Rating]],0)</f>
        <v>5</v>
      </c>
    </row>
    <row r="461" spans="2:12" x14ac:dyDescent="0.3">
      <c r="B461" s="5" t="s">
        <v>483</v>
      </c>
      <c r="C461" s="6" t="s">
        <v>20</v>
      </c>
      <c r="D461" s="4">
        <v>114</v>
      </c>
      <c r="E461" s="13" t="s">
        <v>6</v>
      </c>
      <c r="F461" s="14">
        <v>45054</v>
      </c>
      <c r="G461" s="4">
        <v>105</v>
      </c>
      <c r="H461" s="4">
        <v>4.9000000000000004</v>
      </c>
      <c r="I461" s="4">
        <f>IF(MONTH(Calls[[#This Row],[Date of Call]])&lt;=6, YEAR(Calls[[#This Row],[Date of Call]]), YEAR(Calls[[#This Row],[Date of Call]])+1)</f>
        <v>2023</v>
      </c>
      <c r="J461" s="5" t="str">
        <f>TEXT(Calls[[#This Row],[Date of Call]],"DDDD")</f>
        <v>Monday</v>
      </c>
      <c r="K461" s="5" t="str">
        <f t="array" ref="K461">_xlfn.IFS(Calls[[#This Row],[Duration]]&lt;=10,"Under 10 mins", Calls[[#This Row],[Duration]]&lt;=30, "10 to 30 mins", Calls[[#This Row],[Duration]]&lt;=60, "30 to 60 mins", Calls[[#This Row],[Duration]]&lt;=120, "1 to 2 hours", TRUE, "More than 2 hours")</f>
        <v>1 to 2 hours</v>
      </c>
      <c r="L461" s="4">
        <f>ROUND(Calls[[#This Row],[Satisfaction Rating]],0)</f>
        <v>5</v>
      </c>
    </row>
    <row r="462" spans="2:12" x14ac:dyDescent="0.3">
      <c r="B462" s="5" t="s">
        <v>484</v>
      </c>
      <c r="C462" s="6" t="s">
        <v>19</v>
      </c>
      <c r="D462" s="4">
        <v>73</v>
      </c>
      <c r="E462" s="13" t="s">
        <v>10</v>
      </c>
      <c r="F462" s="14">
        <v>45054</v>
      </c>
      <c r="G462" s="4">
        <v>87</v>
      </c>
      <c r="H462" s="4">
        <v>3.6</v>
      </c>
      <c r="I462" s="4">
        <f>IF(MONTH(Calls[[#This Row],[Date of Call]])&lt;=6, YEAR(Calls[[#This Row],[Date of Call]]), YEAR(Calls[[#This Row],[Date of Call]])+1)</f>
        <v>2023</v>
      </c>
      <c r="J462" s="5" t="str">
        <f>TEXT(Calls[[#This Row],[Date of Call]],"DDDD")</f>
        <v>Monday</v>
      </c>
      <c r="K462" s="5" t="str">
        <f t="array" ref="K462">_xlfn.IFS(Calls[[#This Row],[Duration]]&lt;=10,"Under 10 mins", Calls[[#This Row],[Duration]]&lt;=30, "10 to 30 mins", Calls[[#This Row],[Duration]]&lt;=60, "30 to 60 mins", Calls[[#This Row],[Duration]]&lt;=120, "1 to 2 hours", TRUE, "More than 2 hours")</f>
        <v>1 to 2 hours</v>
      </c>
      <c r="L462" s="4">
        <f>ROUND(Calls[[#This Row],[Satisfaction Rating]],0)</f>
        <v>4</v>
      </c>
    </row>
    <row r="463" spans="2:12" x14ac:dyDescent="0.3">
      <c r="B463" s="5" t="s">
        <v>485</v>
      </c>
      <c r="C463" s="6" t="s">
        <v>22</v>
      </c>
      <c r="D463" s="4">
        <v>25</v>
      </c>
      <c r="E463" s="13" t="s">
        <v>11</v>
      </c>
      <c r="F463" s="14">
        <v>45054</v>
      </c>
      <c r="G463" s="4">
        <v>52</v>
      </c>
      <c r="H463" s="4">
        <v>3.8</v>
      </c>
      <c r="I463" s="4">
        <f>IF(MONTH(Calls[[#This Row],[Date of Call]])&lt;=6, YEAR(Calls[[#This Row],[Date of Call]]), YEAR(Calls[[#This Row],[Date of Call]])+1)</f>
        <v>2023</v>
      </c>
      <c r="J463" s="5" t="str">
        <f>TEXT(Calls[[#This Row],[Date of Call]],"DDDD")</f>
        <v>Monday</v>
      </c>
      <c r="K463" s="5" t="str">
        <f t="array" ref="K463">_xlfn.IFS(Calls[[#This Row],[Duration]]&lt;=10,"Under 10 mins", Calls[[#This Row],[Duration]]&lt;=30, "10 to 30 mins", Calls[[#This Row],[Duration]]&lt;=60, "30 to 60 mins", Calls[[#This Row],[Duration]]&lt;=120, "1 to 2 hours", TRUE, "More than 2 hours")</f>
        <v>10 to 30 mins</v>
      </c>
      <c r="L463" s="4">
        <f>ROUND(Calls[[#This Row],[Satisfaction Rating]],0)</f>
        <v>4</v>
      </c>
    </row>
    <row r="464" spans="2:12" x14ac:dyDescent="0.3">
      <c r="B464" s="5" t="s">
        <v>486</v>
      </c>
      <c r="C464" s="6" t="s">
        <v>8</v>
      </c>
      <c r="D464" s="4">
        <v>44</v>
      </c>
      <c r="E464" s="13" t="s">
        <v>6</v>
      </c>
      <c r="F464" s="14">
        <v>45054</v>
      </c>
      <c r="G464" s="4">
        <v>63</v>
      </c>
      <c r="H464" s="4">
        <v>3.5</v>
      </c>
      <c r="I464" s="4">
        <f>IF(MONTH(Calls[[#This Row],[Date of Call]])&lt;=6, YEAR(Calls[[#This Row],[Date of Call]]), YEAR(Calls[[#This Row],[Date of Call]])+1)</f>
        <v>2023</v>
      </c>
      <c r="J464" s="5" t="str">
        <f>TEXT(Calls[[#This Row],[Date of Call]],"DDDD")</f>
        <v>Monday</v>
      </c>
      <c r="K464" s="5" t="str">
        <f t="array" ref="K464">_xlfn.IFS(Calls[[#This Row],[Duration]]&lt;=10,"Under 10 mins", Calls[[#This Row],[Duration]]&lt;=30, "10 to 30 mins", Calls[[#This Row],[Duration]]&lt;=60, "30 to 60 mins", Calls[[#This Row],[Duration]]&lt;=120, "1 to 2 hours", TRUE, "More than 2 hours")</f>
        <v>30 to 60 mins</v>
      </c>
      <c r="L464" s="4">
        <f>ROUND(Calls[[#This Row],[Satisfaction Rating]],0)</f>
        <v>4</v>
      </c>
    </row>
    <row r="465" spans="2:12" x14ac:dyDescent="0.3">
      <c r="B465" s="5" t="s">
        <v>487</v>
      </c>
      <c r="C465" s="6" t="s">
        <v>7</v>
      </c>
      <c r="D465" s="4">
        <v>34</v>
      </c>
      <c r="E465" s="13" t="s">
        <v>9</v>
      </c>
      <c r="F465" s="14">
        <v>45055</v>
      </c>
      <c r="G465" s="4">
        <v>195</v>
      </c>
      <c r="H465" s="4">
        <v>4.8</v>
      </c>
      <c r="I465" s="4">
        <f>IF(MONTH(Calls[[#This Row],[Date of Call]])&lt;=6, YEAR(Calls[[#This Row],[Date of Call]]), YEAR(Calls[[#This Row],[Date of Call]])+1)</f>
        <v>2023</v>
      </c>
      <c r="J465" s="5" t="str">
        <f>TEXT(Calls[[#This Row],[Date of Call]],"DDDD")</f>
        <v>Tuesday</v>
      </c>
      <c r="K465" s="5" t="str">
        <f t="array" ref="K465">_xlfn.IFS(Calls[[#This Row],[Duration]]&lt;=10,"Under 10 mins", Calls[[#This Row],[Duration]]&lt;=30, "10 to 30 mins", Calls[[#This Row],[Duration]]&lt;=60, "30 to 60 mins", Calls[[#This Row],[Duration]]&lt;=120, "1 to 2 hours", TRUE, "More than 2 hours")</f>
        <v>30 to 60 mins</v>
      </c>
      <c r="L465" s="4">
        <f>ROUND(Calls[[#This Row],[Satisfaction Rating]],0)</f>
        <v>5</v>
      </c>
    </row>
    <row r="466" spans="2:12" x14ac:dyDescent="0.3">
      <c r="B466" s="5" t="s">
        <v>488</v>
      </c>
      <c r="C466" s="6" t="s">
        <v>5</v>
      </c>
      <c r="D466" s="4">
        <v>89</v>
      </c>
      <c r="E466" s="13" t="s">
        <v>13</v>
      </c>
      <c r="F466" s="14">
        <v>45056</v>
      </c>
      <c r="G466" s="4">
        <v>176</v>
      </c>
      <c r="H466" s="4">
        <v>4.5</v>
      </c>
      <c r="I466" s="4">
        <f>IF(MONTH(Calls[[#This Row],[Date of Call]])&lt;=6, YEAR(Calls[[#This Row],[Date of Call]]), YEAR(Calls[[#This Row],[Date of Call]])+1)</f>
        <v>2023</v>
      </c>
      <c r="J466" s="5" t="str">
        <f>TEXT(Calls[[#This Row],[Date of Call]],"DDDD")</f>
        <v>Wednesday</v>
      </c>
      <c r="K466" s="5" t="str">
        <f t="array" ref="K466">_xlfn.IFS(Calls[[#This Row],[Duration]]&lt;=10,"Under 10 mins", Calls[[#This Row],[Duration]]&lt;=30, "10 to 30 mins", Calls[[#This Row],[Duration]]&lt;=60, "30 to 60 mins", Calls[[#This Row],[Duration]]&lt;=120, "1 to 2 hours", TRUE, "More than 2 hours")</f>
        <v>1 to 2 hours</v>
      </c>
      <c r="L466" s="4">
        <f>ROUND(Calls[[#This Row],[Satisfaction Rating]],0)</f>
        <v>5</v>
      </c>
    </row>
    <row r="467" spans="2:12" x14ac:dyDescent="0.3">
      <c r="B467" s="5" t="s">
        <v>489</v>
      </c>
      <c r="C467" s="6" t="s">
        <v>18</v>
      </c>
      <c r="D467" s="4">
        <v>54</v>
      </c>
      <c r="E467" s="13" t="s">
        <v>11</v>
      </c>
      <c r="F467" s="14">
        <v>45057</v>
      </c>
      <c r="G467" s="4">
        <v>31</v>
      </c>
      <c r="H467" s="4">
        <v>3.3</v>
      </c>
      <c r="I467" s="4">
        <f>IF(MONTH(Calls[[#This Row],[Date of Call]])&lt;=6, YEAR(Calls[[#This Row],[Date of Call]]), YEAR(Calls[[#This Row],[Date of Call]])+1)</f>
        <v>2023</v>
      </c>
      <c r="J467" s="5" t="str">
        <f>TEXT(Calls[[#This Row],[Date of Call]],"DDDD")</f>
        <v>Thursday</v>
      </c>
      <c r="K467" s="5" t="str">
        <f t="array" ref="K467">_xlfn.IFS(Calls[[#This Row],[Duration]]&lt;=10,"Under 10 mins", Calls[[#This Row],[Duration]]&lt;=30, "10 to 30 mins", Calls[[#This Row],[Duration]]&lt;=60, "30 to 60 mins", Calls[[#This Row],[Duration]]&lt;=120, "1 to 2 hours", TRUE, "More than 2 hours")</f>
        <v>30 to 60 mins</v>
      </c>
      <c r="L467" s="4">
        <f>ROUND(Calls[[#This Row],[Satisfaction Rating]],0)</f>
        <v>3</v>
      </c>
    </row>
    <row r="468" spans="2:12" x14ac:dyDescent="0.3">
      <c r="B468" s="5" t="s">
        <v>490</v>
      </c>
      <c r="C468" s="6" t="s">
        <v>23</v>
      </c>
      <c r="D468" s="4">
        <v>25</v>
      </c>
      <c r="E468" s="13" t="s">
        <v>11</v>
      </c>
      <c r="F468" s="14">
        <v>45058</v>
      </c>
      <c r="G468" s="4">
        <v>27</v>
      </c>
      <c r="H468" s="4">
        <v>3.2</v>
      </c>
      <c r="I468" s="4">
        <f>IF(MONTH(Calls[[#This Row],[Date of Call]])&lt;=6, YEAR(Calls[[#This Row],[Date of Call]]), YEAR(Calls[[#This Row],[Date of Call]])+1)</f>
        <v>2023</v>
      </c>
      <c r="J468" s="5" t="str">
        <f>TEXT(Calls[[#This Row],[Date of Call]],"DDDD")</f>
        <v>Friday</v>
      </c>
      <c r="K468" s="5" t="str">
        <f t="array" ref="K468">_xlfn.IFS(Calls[[#This Row],[Duration]]&lt;=10,"Under 10 mins", Calls[[#This Row],[Duration]]&lt;=30, "10 to 30 mins", Calls[[#This Row],[Duration]]&lt;=60, "30 to 60 mins", Calls[[#This Row],[Duration]]&lt;=120, "1 to 2 hours", TRUE, "More than 2 hours")</f>
        <v>10 to 30 mins</v>
      </c>
      <c r="L468" s="4">
        <f>ROUND(Calls[[#This Row],[Satisfaction Rating]],0)</f>
        <v>3</v>
      </c>
    </row>
    <row r="469" spans="2:12" x14ac:dyDescent="0.3">
      <c r="B469" s="5" t="s">
        <v>491</v>
      </c>
      <c r="C469" s="6" t="s">
        <v>14</v>
      </c>
      <c r="D469" s="4">
        <v>91</v>
      </c>
      <c r="E469" s="13" t="s">
        <v>13</v>
      </c>
      <c r="F469" s="14">
        <v>45058</v>
      </c>
      <c r="G469" s="4">
        <v>76</v>
      </c>
      <c r="H469" s="4">
        <v>4.9000000000000004</v>
      </c>
      <c r="I469" s="4">
        <f>IF(MONTH(Calls[[#This Row],[Date of Call]])&lt;=6, YEAR(Calls[[#This Row],[Date of Call]]), YEAR(Calls[[#This Row],[Date of Call]])+1)</f>
        <v>2023</v>
      </c>
      <c r="J469" s="5" t="str">
        <f>TEXT(Calls[[#This Row],[Date of Call]],"DDDD")</f>
        <v>Friday</v>
      </c>
      <c r="K469" s="5" t="str">
        <f t="array" ref="K469">_xlfn.IFS(Calls[[#This Row],[Duration]]&lt;=10,"Under 10 mins", Calls[[#This Row],[Duration]]&lt;=30, "10 to 30 mins", Calls[[#This Row],[Duration]]&lt;=60, "30 to 60 mins", Calls[[#This Row],[Duration]]&lt;=120, "1 to 2 hours", TRUE, "More than 2 hours")</f>
        <v>1 to 2 hours</v>
      </c>
      <c r="L469" s="4">
        <f>ROUND(Calls[[#This Row],[Satisfaction Rating]],0)</f>
        <v>5</v>
      </c>
    </row>
    <row r="470" spans="2:12" x14ac:dyDescent="0.3">
      <c r="B470" s="5" t="s">
        <v>492</v>
      </c>
      <c r="C470" s="6" t="s">
        <v>8</v>
      </c>
      <c r="D470" s="4">
        <v>144</v>
      </c>
      <c r="E470" s="13" t="s">
        <v>6</v>
      </c>
      <c r="F470" s="14">
        <v>45058</v>
      </c>
      <c r="G470" s="4">
        <v>62</v>
      </c>
      <c r="H470" s="4">
        <v>4.8</v>
      </c>
      <c r="I470" s="4">
        <f>IF(MONTH(Calls[[#This Row],[Date of Call]])&lt;=6, YEAR(Calls[[#This Row],[Date of Call]]), YEAR(Calls[[#This Row],[Date of Call]])+1)</f>
        <v>2023</v>
      </c>
      <c r="J470" s="5" t="str">
        <f>TEXT(Calls[[#This Row],[Date of Call]],"DDDD")</f>
        <v>Friday</v>
      </c>
      <c r="K470" s="5" t="str">
        <f t="array" ref="K470">_xlfn.IFS(Calls[[#This Row],[Duration]]&lt;=10,"Under 10 mins", Calls[[#This Row],[Duration]]&lt;=30, "10 to 30 mins", Calls[[#This Row],[Duration]]&lt;=60, "30 to 60 mins", Calls[[#This Row],[Duration]]&lt;=120, "1 to 2 hours", TRUE, "More than 2 hours")</f>
        <v>More than 2 hours</v>
      </c>
      <c r="L470" s="4">
        <f>ROUND(Calls[[#This Row],[Satisfaction Rating]],0)</f>
        <v>5</v>
      </c>
    </row>
    <row r="471" spans="2:12" x14ac:dyDescent="0.3">
      <c r="B471" s="5" t="s">
        <v>493</v>
      </c>
      <c r="C471" s="6" t="s">
        <v>14</v>
      </c>
      <c r="D471" s="4">
        <v>81</v>
      </c>
      <c r="E471" s="13" t="s">
        <v>9</v>
      </c>
      <c r="F471" s="14">
        <v>45060</v>
      </c>
      <c r="G471" s="4">
        <v>100</v>
      </c>
      <c r="H471" s="4">
        <v>1.3</v>
      </c>
      <c r="I471" s="4">
        <f>IF(MONTH(Calls[[#This Row],[Date of Call]])&lt;=6, YEAR(Calls[[#This Row],[Date of Call]]), YEAR(Calls[[#This Row],[Date of Call]])+1)</f>
        <v>2023</v>
      </c>
      <c r="J471" s="5" t="str">
        <f>TEXT(Calls[[#This Row],[Date of Call]],"DDDD")</f>
        <v>Sunday</v>
      </c>
      <c r="K471" s="5" t="str">
        <f t="array" ref="K471">_xlfn.IFS(Calls[[#This Row],[Duration]]&lt;=10,"Under 10 mins", Calls[[#This Row],[Duration]]&lt;=30, "10 to 30 mins", Calls[[#This Row],[Duration]]&lt;=60, "30 to 60 mins", Calls[[#This Row],[Duration]]&lt;=120, "1 to 2 hours", TRUE, "More than 2 hours")</f>
        <v>1 to 2 hours</v>
      </c>
      <c r="L471" s="4">
        <f>ROUND(Calls[[#This Row],[Satisfaction Rating]],0)</f>
        <v>1</v>
      </c>
    </row>
    <row r="472" spans="2:12" x14ac:dyDescent="0.3">
      <c r="B472" s="5" t="s">
        <v>494</v>
      </c>
      <c r="C472" s="6" t="s">
        <v>17</v>
      </c>
      <c r="D472" s="4">
        <v>92</v>
      </c>
      <c r="E472" s="13" t="s">
        <v>11</v>
      </c>
      <c r="F472" s="14">
        <v>45060</v>
      </c>
      <c r="G472" s="4">
        <v>44</v>
      </c>
      <c r="H472" s="4">
        <v>3.1</v>
      </c>
      <c r="I472" s="4">
        <f>IF(MONTH(Calls[[#This Row],[Date of Call]])&lt;=6, YEAR(Calls[[#This Row],[Date of Call]]), YEAR(Calls[[#This Row],[Date of Call]])+1)</f>
        <v>2023</v>
      </c>
      <c r="J472" s="5" t="str">
        <f>TEXT(Calls[[#This Row],[Date of Call]],"DDDD")</f>
        <v>Sunday</v>
      </c>
      <c r="K472" s="5" t="str">
        <f t="array" ref="K472">_xlfn.IFS(Calls[[#This Row],[Duration]]&lt;=10,"Under 10 mins", Calls[[#This Row],[Duration]]&lt;=30, "10 to 30 mins", Calls[[#This Row],[Duration]]&lt;=60, "30 to 60 mins", Calls[[#This Row],[Duration]]&lt;=120, "1 to 2 hours", TRUE, "More than 2 hours")</f>
        <v>1 to 2 hours</v>
      </c>
      <c r="L472" s="4">
        <f>ROUND(Calls[[#This Row],[Satisfaction Rating]],0)</f>
        <v>3</v>
      </c>
    </row>
    <row r="473" spans="2:12" x14ac:dyDescent="0.3">
      <c r="B473" s="5" t="s">
        <v>495</v>
      </c>
      <c r="C473" s="6" t="s">
        <v>23</v>
      </c>
      <c r="D473" s="4">
        <v>115</v>
      </c>
      <c r="E473" s="13" t="s">
        <v>13</v>
      </c>
      <c r="F473" s="14">
        <v>45060</v>
      </c>
      <c r="G473" s="4">
        <v>168</v>
      </c>
      <c r="H473" s="4">
        <v>3.4</v>
      </c>
      <c r="I473" s="4">
        <f>IF(MONTH(Calls[[#This Row],[Date of Call]])&lt;=6, YEAR(Calls[[#This Row],[Date of Call]]), YEAR(Calls[[#This Row],[Date of Call]])+1)</f>
        <v>2023</v>
      </c>
      <c r="J473" s="5" t="str">
        <f>TEXT(Calls[[#This Row],[Date of Call]],"DDDD")</f>
        <v>Sunday</v>
      </c>
      <c r="K473" s="5" t="str">
        <f t="array" ref="K473">_xlfn.IFS(Calls[[#This Row],[Duration]]&lt;=10,"Under 10 mins", Calls[[#This Row],[Duration]]&lt;=30, "10 to 30 mins", Calls[[#This Row],[Duration]]&lt;=60, "30 to 60 mins", Calls[[#This Row],[Duration]]&lt;=120, "1 to 2 hours", TRUE, "More than 2 hours")</f>
        <v>1 to 2 hours</v>
      </c>
      <c r="L473" s="4">
        <f>ROUND(Calls[[#This Row],[Satisfaction Rating]],0)</f>
        <v>3</v>
      </c>
    </row>
    <row r="474" spans="2:12" x14ac:dyDescent="0.3">
      <c r="B474" s="5" t="s">
        <v>496</v>
      </c>
      <c r="C474" s="6" t="s">
        <v>15</v>
      </c>
      <c r="D474" s="4">
        <v>56</v>
      </c>
      <c r="E474" s="13" t="s">
        <v>13</v>
      </c>
      <c r="F474" s="14">
        <v>45061</v>
      </c>
      <c r="G474" s="4">
        <v>200</v>
      </c>
      <c r="H474" s="4">
        <v>4.5999999999999996</v>
      </c>
      <c r="I474" s="4">
        <f>IF(MONTH(Calls[[#This Row],[Date of Call]])&lt;=6, YEAR(Calls[[#This Row],[Date of Call]]), YEAR(Calls[[#This Row],[Date of Call]])+1)</f>
        <v>2023</v>
      </c>
      <c r="J474" s="5" t="str">
        <f>TEXT(Calls[[#This Row],[Date of Call]],"DDDD")</f>
        <v>Monday</v>
      </c>
      <c r="K474" s="5" t="str">
        <f t="array" ref="K474">_xlfn.IFS(Calls[[#This Row],[Duration]]&lt;=10,"Under 10 mins", Calls[[#This Row],[Duration]]&lt;=30, "10 to 30 mins", Calls[[#This Row],[Duration]]&lt;=60, "30 to 60 mins", Calls[[#This Row],[Duration]]&lt;=120, "1 to 2 hours", TRUE, "More than 2 hours")</f>
        <v>30 to 60 mins</v>
      </c>
      <c r="L474" s="4">
        <f>ROUND(Calls[[#This Row],[Satisfaction Rating]],0)</f>
        <v>5</v>
      </c>
    </row>
    <row r="475" spans="2:12" x14ac:dyDescent="0.3">
      <c r="B475" s="5" t="s">
        <v>497</v>
      </c>
      <c r="C475" s="6" t="s">
        <v>12</v>
      </c>
      <c r="D475" s="4">
        <v>154</v>
      </c>
      <c r="E475" s="13" t="s">
        <v>11</v>
      </c>
      <c r="F475" s="14">
        <v>45061</v>
      </c>
      <c r="G475" s="4">
        <v>84</v>
      </c>
      <c r="H475" s="4">
        <v>4.3</v>
      </c>
      <c r="I475" s="4">
        <f>IF(MONTH(Calls[[#This Row],[Date of Call]])&lt;=6, YEAR(Calls[[#This Row],[Date of Call]]), YEAR(Calls[[#This Row],[Date of Call]])+1)</f>
        <v>2023</v>
      </c>
      <c r="J475" s="5" t="str">
        <f>TEXT(Calls[[#This Row],[Date of Call]],"DDDD")</f>
        <v>Monday</v>
      </c>
      <c r="K475" s="5" t="str">
        <f t="array" ref="K475">_xlfn.IFS(Calls[[#This Row],[Duration]]&lt;=10,"Under 10 mins", Calls[[#This Row],[Duration]]&lt;=30, "10 to 30 mins", Calls[[#This Row],[Duration]]&lt;=60, "30 to 60 mins", Calls[[#This Row],[Duration]]&lt;=120, "1 to 2 hours", TRUE, "More than 2 hours")</f>
        <v>More than 2 hours</v>
      </c>
      <c r="L475" s="4">
        <f>ROUND(Calls[[#This Row],[Satisfaction Rating]],0)</f>
        <v>4</v>
      </c>
    </row>
    <row r="476" spans="2:12" x14ac:dyDescent="0.3">
      <c r="B476" s="5" t="s">
        <v>498</v>
      </c>
      <c r="C476" s="6" t="s">
        <v>5</v>
      </c>
      <c r="D476" s="4">
        <v>51</v>
      </c>
      <c r="E476" s="13" t="s">
        <v>13</v>
      </c>
      <c r="F476" s="14">
        <v>45062</v>
      </c>
      <c r="G476" s="4">
        <v>117</v>
      </c>
      <c r="H476" s="4">
        <v>2.7</v>
      </c>
      <c r="I476" s="4">
        <f>IF(MONTH(Calls[[#This Row],[Date of Call]])&lt;=6, YEAR(Calls[[#This Row],[Date of Call]]), YEAR(Calls[[#This Row],[Date of Call]])+1)</f>
        <v>2023</v>
      </c>
      <c r="J476" s="5" t="str">
        <f>TEXT(Calls[[#This Row],[Date of Call]],"DDDD")</f>
        <v>Tuesday</v>
      </c>
      <c r="K476" s="5" t="str">
        <f t="array" ref="K476">_xlfn.IFS(Calls[[#This Row],[Duration]]&lt;=10,"Under 10 mins", Calls[[#This Row],[Duration]]&lt;=30, "10 to 30 mins", Calls[[#This Row],[Duration]]&lt;=60, "30 to 60 mins", Calls[[#This Row],[Duration]]&lt;=120, "1 to 2 hours", TRUE, "More than 2 hours")</f>
        <v>30 to 60 mins</v>
      </c>
      <c r="L476" s="4">
        <f>ROUND(Calls[[#This Row],[Satisfaction Rating]],0)</f>
        <v>3</v>
      </c>
    </row>
    <row r="477" spans="2:12" x14ac:dyDescent="0.3">
      <c r="B477" s="5" t="s">
        <v>499</v>
      </c>
      <c r="C477" s="6" t="s">
        <v>7</v>
      </c>
      <c r="D477" s="4">
        <v>21</v>
      </c>
      <c r="E477" s="13" t="s">
        <v>9</v>
      </c>
      <c r="F477" s="14">
        <v>45062</v>
      </c>
      <c r="G477" s="4">
        <v>63</v>
      </c>
      <c r="H477" s="4">
        <v>4.2</v>
      </c>
      <c r="I477" s="4">
        <f>IF(MONTH(Calls[[#This Row],[Date of Call]])&lt;=6, YEAR(Calls[[#This Row],[Date of Call]]), YEAR(Calls[[#This Row],[Date of Call]])+1)</f>
        <v>2023</v>
      </c>
      <c r="J477" s="5" t="str">
        <f>TEXT(Calls[[#This Row],[Date of Call]],"DDDD")</f>
        <v>Tuesday</v>
      </c>
      <c r="K477" s="5" t="str">
        <f t="array" ref="K477">_xlfn.IFS(Calls[[#This Row],[Duration]]&lt;=10,"Under 10 mins", Calls[[#This Row],[Duration]]&lt;=30, "10 to 30 mins", Calls[[#This Row],[Duration]]&lt;=60, "30 to 60 mins", Calls[[#This Row],[Duration]]&lt;=120, "1 to 2 hours", TRUE, "More than 2 hours")</f>
        <v>10 to 30 mins</v>
      </c>
      <c r="L477" s="4">
        <f>ROUND(Calls[[#This Row],[Satisfaction Rating]],0)</f>
        <v>4</v>
      </c>
    </row>
    <row r="478" spans="2:12" x14ac:dyDescent="0.3">
      <c r="B478" s="5" t="s">
        <v>500</v>
      </c>
      <c r="C478" s="6" t="s">
        <v>23</v>
      </c>
      <c r="D478" s="4">
        <v>80</v>
      </c>
      <c r="E478" s="13" t="s">
        <v>13</v>
      </c>
      <c r="F478" s="14">
        <v>45063</v>
      </c>
      <c r="G478" s="4">
        <v>145</v>
      </c>
      <c r="H478" s="4">
        <v>4.9000000000000004</v>
      </c>
      <c r="I478" s="4">
        <f>IF(MONTH(Calls[[#This Row],[Date of Call]])&lt;=6, YEAR(Calls[[#This Row],[Date of Call]]), YEAR(Calls[[#This Row],[Date of Call]])+1)</f>
        <v>2023</v>
      </c>
      <c r="J478" s="5" t="str">
        <f>TEXT(Calls[[#This Row],[Date of Call]],"DDDD")</f>
        <v>Wednesday</v>
      </c>
      <c r="K478" s="5" t="str">
        <f t="array" ref="K478">_xlfn.IFS(Calls[[#This Row],[Duration]]&lt;=10,"Under 10 mins", Calls[[#This Row],[Duration]]&lt;=30, "10 to 30 mins", Calls[[#This Row],[Duration]]&lt;=60, "30 to 60 mins", Calls[[#This Row],[Duration]]&lt;=120, "1 to 2 hours", TRUE, "More than 2 hours")</f>
        <v>1 to 2 hours</v>
      </c>
      <c r="L478" s="4">
        <f>ROUND(Calls[[#This Row],[Satisfaction Rating]],0)</f>
        <v>5</v>
      </c>
    </row>
    <row r="479" spans="2:12" x14ac:dyDescent="0.3">
      <c r="B479" s="5" t="s">
        <v>501</v>
      </c>
      <c r="C479" s="6" t="s">
        <v>5</v>
      </c>
      <c r="D479" s="4">
        <v>139</v>
      </c>
      <c r="E479" s="13" t="s">
        <v>11</v>
      </c>
      <c r="F479" s="14">
        <v>45063</v>
      </c>
      <c r="G479" s="4">
        <v>220</v>
      </c>
      <c r="H479" s="4">
        <v>3.2</v>
      </c>
      <c r="I479" s="4">
        <f>IF(MONTH(Calls[[#This Row],[Date of Call]])&lt;=6, YEAR(Calls[[#This Row],[Date of Call]]), YEAR(Calls[[#This Row],[Date of Call]])+1)</f>
        <v>2023</v>
      </c>
      <c r="J479" s="5" t="str">
        <f>TEXT(Calls[[#This Row],[Date of Call]],"DDDD")</f>
        <v>Wednesday</v>
      </c>
      <c r="K479" s="5" t="str">
        <f t="array" ref="K479">_xlfn.IFS(Calls[[#This Row],[Duration]]&lt;=10,"Under 10 mins", Calls[[#This Row],[Duration]]&lt;=30, "10 to 30 mins", Calls[[#This Row],[Duration]]&lt;=60, "30 to 60 mins", Calls[[#This Row],[Duration]]&lt;=120, "1 to 2 hours", TRUE, "More than 2 hours")</f>
        <v>More than 2 hours</v>
      </c>
      <c r="L479" s="4">
        <f>ROUND(Calls[[#This Row],[Satisfaction Rating]],0)</f>
        <v>3</v>
      </c>
    </row>
    <row r="480" spans="2:12" x14ac:dyDescent="0.3">
      <c r="B480" s="5" t="s">
        <v>502</v>
      </c>
      <c r="C480" s="6" t="s">
        <v>24</v>
      </c>
      <c r="D480" s="4">
        <v>50</v>
      </c>
      <c r="E480" s="13" t="s">
        <v>9</v>
      </c>
      <c r="F480" s="14">
        <v>45063</v>
      </c>
      <c r="G480" s="4">
        <v>26</v>
      </c>
      <c r="H480" s="4">
        <v>4.7</v>
      </c>
      <c r="I480" s="4">
        <f>IF(MONTH(Calls[[#This Row],[Date of Call]])&lt;=6, YEAR(Calls[[#This Row],[Date of Call]]), YEAR(Calls[[#This Row],[Date of Call]])+1)</f>
        <v>2023</v>
      </c>
      <c r="J480" s="5" t="str">
        <f>TEXT(Calls[[#This Row],[Date of Call]],"DDDD")</f>
        <v>Wednesday</v>
      </c>
      <c r="K480" s="5" t="str">
        <f t="array" ref="K480">_xlfn.IFS(Calls[[#This Row],[Duration]]&lt;=10,"Under 10 mins", Calls[[#This Row],[Duration]]&lt;=30, "10 to 30 mins", Calls[[#This Row],[Duration]]&lt;=60, "30 to 60 mins", Calls[[#This Row],[Duration]]&lt;=120, "1 to 2 hours", TRUE, "More than 2 hours")</f>
        <v>30 to 60 mins</v>
      </c>
      <c r="L480" s="4">
        <f>ROUND(Calls[[#This Row],[Satisfaction Rating]],0)</f>
        <v>5</v>
      </c>
    </row>
    <row r="481" spans="2:12" x14ac:dyDescent="0.3">
      <c r="B481" s="5" t="s">
        <v>503</v>
      </c>
      <c r="C481" s="6" t="s">
        <v>23</v>
      </c>
      <c r="D481" s="4">
        <v>88</v>
      </c>
      <c r="E481" s="13" t="s">
        <v>13</v>
      </c>
      <c r="F481" s="14">
        <v>45063</v>
      </c>
      <c r="G481" s="4">
        <v>78</v>
      </c>
      <c r="H481" s="4">
        <v>4.3</v>
      </c>
      <c r="I481" s="4">
        <f>IF(MONTH(Calls[[#This Row],[Date of Call]])&lt;=6, YEAR(Calls[[#This Row],[Date of Call]]), YEAR(Calls[[#This Row],[Date of Call]])+1)</f>
        <v>2023</v>
      </c>
      <c r="J481" s="5" t="str">
        <f>TEXT(Calls[[#This Row],[Date of Call]],"DDDD")</f>
        <v>Wednesday</v>
      </c>
      <c r="K481" s="5" t="str">
        <f t="array" ref="K481">_xlfn.IFS(Calls[[#This Row],[Duration]]&lt;=10,"Under 10 mins", Calls[[#This Row],[Duration]]&lt;=30, "10 to 30 mins", Calls[[#This Row],[Duration]]&lt;=60, "30 to 60 mins", Calls[[#This Row],[Duration]]&lt;=120, "1 to 2 hours", TRUE, "More than 2 hours")</f>
        <v>1 to 2 hours</v>
      </c>
      <c r="L481" s="4">
        <f>ROUND(Calls[[#This Row],[Satisfaction Rating]],0)</f>
        <v>4</v>
      </c>
    </row>
    <row r="482" spans="2:12" x14ac:dyDescent="0.3">
      <c r="B482" s="5" t="s">
        <v>504</v>
      </c>
      <c r="C482" s="6" t="s">
        <v>18</v>
      </c>
      <c r="D482" s="4">
        <v>19</v>
      </c>
      <c r="E482" s="13" t="s">
        <v>6</v>
      </c>
      <c r="F482" s="14">
        <v>45064</v>
      </c>
      <c r="G482" s="4">
        <v>132</v>
      </c>
      <c r="H482" s="4">
        <v>4.3</v>
      </c>
      <c r="I482" s="4">
        <f>IF(MONTH(Calls[[#This Row],[Date of Call]])&lt;=6, YEAR(Calls[[#This Row],[Date of Call]]), YEAR(Calls[[#This Row],[Date of Call]])+1)</f>
        <v>2023</v>
      </c>
      <c r="J482" s="5" t="str">
        <f>TEXT(Calls[[#This Row],[Date of Call]],"DDDD")</f>
        <v>Thursday</v>
      </c>
      <c r="K482" s="5" t="str">
        <f t="array" ref="K482">_xlfn.IFS(Calls[[#This Row],[Duration]]&lt;=10,"Under 10 mins", Calls[[#This Row],[Duration]]&lt;=30, "10 to 30 mins", Calls[[#This Row],[Duration]]&lt;=60, "30 to 60 mins", Calls[[#This Row],[Duration]]&lt;=120, "1 to 2 hours", TRUE, "More than 2 hours")</f>
        <v>10 to 30 mins</v>
      </c>
      <c r="L482" s="4">
        <f>ROUND(Calls[[#This Row],[Satisfaction Rating]],0)</f>
        <v>4</v>
      </c>
    </row>
    <row r="483" spans="2:12" x14ac:dyDescent="0.3">
      <c r="B483" s="5" t="s">
        <v>505</v>
      </c>
      <c r="C483" s="6" t="s">
        <v>22</v>
      </c>
      <c r="D483" s="4">
        <v>104</v>
      </c>
      <c r="E483" s="13" t="s">
        <v>6</v>
      </c>
      <c r="F483" s="14">
        <v>45065</v>
      </c>
      <c r="G483" s="4">
        <v>68</v>
      </c>
      <c r="H483" s="4">
        <v>3.7</v>
      </c>
      <c r="I483" s="4">
        <f>IF(MONTH(Calls[[#This Row],[Date of Call]])&lt;=6, YEAR(Calls[[#This Row],[Date of Call]]), YEAR(Calls[[#This Row],[Date of Call]])+1)</f>
        <v>2023</v>
      </c>
      <c r="J483" s="5" t="str">
        <f>TEXT(Calls[[#This Row],[Date of Call]],"DDDD")</f>
        <v>Friday</v>
      </c>
      <c r="K483" s="5" t="str">
        <f t="array" ref="K483">_xlfn.IFS(Calls[[#This Row],[Duration]]&lt;=10,"Under 10 mins", Calls[[#This Row],[Duration]]&lt;=30, "10 to 30 mins", Calls[[#This Row],[Duration]]&lt;=60, "30 to 60 mins", Calls[[#This Row],[Duration]]&lt;=120, "1 to 2 hours", TRUE, "More than 2 hours")</f>
        <v>1 to 2 hours</v>
      </c>
      <c r="L483" s="4">
        <f>ROUND(Calls[[#This Row],[Satisfaction Rating]],0)</f>
        <v>4</v>
      </c>
    </row>
    <row r="484" spans="2:12" x14ac:dyDescent="0.3">
      <c r="B484" s="5" t="s">
        <v>506</v>
      </c>
      <c r="C484" s="6" t="s">
        <v>12</v>
      </c>
      <c r="D484" s="4">
        <v>67</v>
      </c>
      <c r="E484" s="13" t="s">
        <v>11</v>
      </c>
      <c r="F484" s="14">
        <v>45067</v>
      </c>
      <c r="G484" s="4">
        <v>129</v>
      </c>
      <c r="H484" s="4">
        <v>4.7</v>
      </c>
      <c r="I484" s="4">
        <f>IF(MONTH(Calls[[#This Row],[Date of Call]])&lt;=6, YEAR(Calls[[#This Row],[Date of Call]]), YEAR(Calls[[#This Row],[Date of Call]])+1)</f>
        <v>2023</v>
      </c>
      <c r="J484" s="5" t="str">
        <f>TEXT(Calls[[#This Row],[Date of Call]],"DDDD")</f>
        <v>Sunday</v>
      </c>
      <c r="K484" s="5" t="str">
        <f t="array" ref="K484">_xlfn.IFS(Calls[[#This Row],[Duration]]&lt;=10,"Under 10 mins", Calls[[#This Row],[Duration]]&lt;=30, "10 to 30 mins", Calls[[#This Row],[Duration]]&lt;=60, "30 to 60 mins", Calls[[#This Row],[Duration]]&lt;=120, "1 to 2 hours", TRUE, "More than 2 hours")</f>
        <v>1 to 2 hours</v>
      </c>
      <c r="L484" s="4">
        <f>ROUND(Calls[[#This Row],[Satisfaction Rating]],0)</f>
        <v>5</v>
      </c>
    </row>
    <row r="485" spans="2:12" x14ac:dyDescent="0.3">
      <c r="B485" s="5" t="s">
        <v>507</v>
      </c>
      <c r="C485" s="6" t="s">
        <v>16</v>
      </c>
      <c r="D485" s="4">
        <v>107</v>
      </c>
      <c r="E485" s="13" t="s">
        <v>6</v>
      </c>
      <c r="F485" s="14">
        <v>45067</v>
      </c>
      <c r="G485" s="4">
        <v>115</v>
      </c>
      <c r="H485" s="4">
        <v>4.9000000000000004</v>
      </c>
      <c r="I485" s="4">
        <f>IF(MONTH(Calls[[#This Row],[Date of Call]])&lt;=6, YEAR(Calls[[#This Row],[Date of Call]]), YEAR(Calls[[#This Row],[Date of Call]])+1)</f>
        <v>2023</v>
      </c>
      <c r="J485" s="5" t="str">
        <f>TEXT(Calls[[#This Row],[Date of Call]],"DDDD")</f>
        <v>Sunday</v>
      </c>
      <c r="K485" s="5" t="str">
        <f t="array" ref="K485">_xlfn.IFS(Calls[[#This Row],[Duration]]&lt;=10,"Under 10 mins", Calls[[#This Row],[Duration]]&lt;=30, "10 to 30 mins", Calls[[#This Row],[Duration]]&lt;=60, "30 to 60 mins", Calls[[#This Row],[Duration]]&lt;=120, "1 to 2 hours", TRUE, "More than 2 hours")</f>
        <v>1 to 2 hours</v>
      </c>
      <c r="L485" s="4">
        <f>ROUND(Calls[[#This Row],[Satisfaction Rating]],0)</f>
        <v>5</v>
      </c>
    </row>
    <row r="486" spans="2:12" x14ac:dyDescent="0.3">
      <c r="B486" s="5" t="s">
        <v>508</v>
      </c>
      <c r="C486" s="6" t="s">
        <v>16</v>
      </c>
      <c r="D486" s="4">
        <v>93</v>
      </c>
      <c r="E486" s="13" t="s">
        <v>6</v>
      </c>
      <c r="F486" s="14">
        <v>45067</v>
      </c>
      <c r="G486" s="4">
        <v>128</v>
      </c>
      <c r="H486" s="4">
        <v>3.9</v>
      </c>
      <c r="I486" s="4">
        <f>IF(MONTH(Calls[[#This Row],[Date of Call]])&lt;=6, YEAR(Calls[[#This Row],[Date of Call]]), YEAR(Calls[[#This Row],[Date of Call]])+1)</f>
        <v>2023</v>
      </c>
      <c r="J486" s="5" t="str">
        <f>TEXT(Calls[[#This Row],[Date of Call]],"DDDD")</f>
        <v>Sunday</v>
      </c>
      <c r="K486" s="5" t="str">
        <f t="array" ref="K486">_xlfn.IFS(Calls[[#This Row],[Duration]]&lt;=10,"Under 10 mins", Calls[[#This Row],[Duration]]&lt;=30, "10 to 30 mins", Calls[[#This Row],[Duration]]&lt;=60, "30 to 60 mins", Calls[[#This Row],[Duration]]&lt;=120, "1 to 2 hours", TRUE, "More than 2 hours")</f>
        <v>1 to 2 hours</v>
      </c>
      <c r="L486" s="4">
        <f>ROUND(Calls[[#This Row],[Satisfaction Rating]],0)</f>
        <v>4</v>
      </c>
    </row>
    <row r="487" spans="2:12" x14ac:dyDescent="0.3">
      <c r="B487" s="5" t="s">
        <v>509</v>
      </c>
      <c r="C487" s="6" t="s">
        <v>16</v>
      </c>
      <c r="D487" s="4">
        <v>117</v>
      </c>
      <c r="E487" s="13" t="s">
        <v>11</v>
      </c>
      <c r="F487" s="14">
        <v>45067</v>
      </c>
      <c r="G487" s="4">
        <v>90</v>
      </c>
      <c r="H487" s="4">
        <v>4.5</v>
      </c>
      <c r="I487" s="4">
        <f>IF(MONTH(Calls[[#This Row],[Date of Call]])&lt;=6, YEAR(Calls[[#This Row],[Date of Call]]), YEAR(Calls[[#This Row],[Date of Call]])+1)</f>
        <v>2023</v>
      </c>
      <c r="J487" s="5" t="str">
        <f>TEXT(Calls[[#This Row],[Date of Call]],"DDDD")</f>
        <v>Sunday</v>
      </c>
      <c r="K487" s="5" t="str">
        <f t="array" ref="K487">_xlfn.IFS(Calls[[#This Row],[Duration]]&lt;=10,"Under 10 mins", Calls[[#This Row],[Duration]]&lt;=30, "10 to 30 mins", Calls[[#This Row],[Duration]]&lt;=60, "30 to 60 mins", Calls[[#This Row],[Duration]]&lt;=120, "1 to 2 hours", TRUE, "More than 2 hours")</f>
        <v>1 to 2 hours</v>
      </c>
      <c r="L487" s="4">
        <f>ROUND(Calls[[#This Row],[Satisfaction Rating]],0)</f>
        <v>5</v>
      </c>
    </row>
    <row r="488" spans="2:12" x14ac:dyDescent="0.3">
      <c r="B488" s="5" t="s">
        <v>510</v>
      </c>
      <c r="C488" s="6" t="s">
        <v>24</v>
      </c>
      <c r="D488" s="4">
        <v>76</v>
      </c>
      <c r="E488" s="13" t="s">
        <v>13</v>
      </c>
      <c r="F488" s="14">
        <v>45068</v>
      </c>
      <c r="G488" s="4">
        <v>39</v>
      </c>
      <c r="H488" s="4">
        <v>4.5999999999999996</v>
      </c>
      <c r="I488" s="4">
        <f>IF(MONTH(Calls[[#This Row],[Date of Call]])&lt;=6, YEAR(Calls[[#This Row],[Date of Call]]), YEAR(Calls[[#This Row],[Date of Call]])+1)</f>
        <v>2023</v>
      </c>
      <c r="J488" s="5" t="str">
        <f>TEXT(Calls[[#This Row],[Date of Call]],"DDDD")</f>
        <v>Monday</v>
      </c>
      <c r="K488" s="5" t="str">
        <f t="array" ref="K488">_xlfn.IFS(Calls[[#This Row],[Duration]]&lt;=10,"Under 10 mins", Calls[[#This Row],[Duration]]&lt;=30, "10 to 30 mins", Calls[[#This Row],[Duration]]&lt;=60, "30 to 60 mins", Calls[[#This Row],[Duration]]&lt;=120, "1 to 2 hours", TRUE, "More than 2 hours")</f>
        <v>1 to 2 hours</v>
      </c>
      <c r="L488" s="4">
        <f>ROUND(Calls[[#This Row],[Satisfaction Rating]],0)</f>
        <v>5</v>
      </c>
    </row>
    <row r="489" spans="2:12" x14ac:dyDescent="0.3">
      <c r="B489" s="5" t="s">
        <v>511</v>
      </c>
      <c r="C489" s="6" t="s">
        <v>18</v>
      </c>
      <c r="D489" s="4">
        <v>64</v>
      </c>
      <c r="E489" s="13" t="s">
        <v>6</v>
      </c>
      <c r="F489" s="14">
        <v>45068</v>
      </c>
      <c r="G489" s="4">
        <v>132</v>
      </c>
      <c r="H489" s="4">
        <v>3.3</v>
      </c>
      <c r="I489" s="4">
        <f>IF(MONTH(Calls[[#This Row],[Date of Call]])&lt;=6, YEAR(Calls[[#This Row],[Date of Call]]), YEAR(Calls[[#This Row],[Date of Call]])+1)</f>
        <v>2023</v>
      </c>
      <c r="J489" s="5" t="str">
        <f>TEXT(Calls[[#This Row],[Date of Call]],"DDDD")</f>
        <v>Monday</v>
      </c>
      <c r="K489" s="5" t="str">
        <f t="array" ref="K489">_xlfn.IFS(Calls[[#This Row],[Duration]]&lt;=10,"Under 10 mins", Calls[[#This Row],[Duration]]&lt;=30, "10 to 30 mins", Calls[[#This Row],[Duration]]&lt;=60, "30 to 60 mins", Calls[[#This Row],[Duration]]&lt;=120, "1 to 2 hours", TRUE, "More than 2 hours")</f>
        <v>1 to 2 hours</v>
      </c>
      <c r="L489" s="4">
        <f>ROUND(Calls[[#This Row],[Satisfaction Rating]],0)</f>
        <v>3</v>
      </c>
    </row>
    <row r="490" spans="2:12" x14ac:dyDescent="0.3">
      <c r="B490" s="5" t="s">
        <v>512</v>
      </c>
      <c r="C490" s="6" t="s">
        <v>8</v>
      </c>
      <c r="D490" s="4">
        <v>33</v>
      </c>
      <c r="E490" s="13" t="s">
        <v>6</v>
      </c>
      <c r="F490" s="14">
        <v>45068</v>
      </c>
      <c r="G490" s="4">
        <v>170</v>
      </c>
      <c r="H490" s="4">
        <v>3.8</v>
      </c>
      <c r="I490" s="4">
        <f>IF(MONTH(Calls[[#This Row],[Date of Call]])&lt;=6, YEAR(Calls[[#This Row],[Date of Call]]), YEAR(Calls[[#This Row],[Date of Call]])+1)</f>
        <v>2023</v>
      </c>
      <c r="J490" s="5" t="str">
        <f>TEXT(Calls[[#This Row],[Date of Call]],"DDDD")</f>
        <v>Monday</v>
      </c>
      <c r="K490" s="5" t="str">
        <f t="array" ref="K490">_xlfn.IFS(Calls[[#This Row],[Duration]]&lt;=10,"Under 10 mins", Calls[[#This Row],[Duration]]&lt;=30, "10 to 30 mins", Calls[[#This Row],[Duration]]&lt;=60, "30 to 60 mins", Calls[[#This Row],[Duration]]&lt;=120, "1 to 2 hours", TRUE, "More than 2 hours")</f>
        <v>30 to 60 mins</v>
      </c>
      <c r="L490" s="4">
        <f>ROUND(Calls[[#This Row],[Satisfaction Rating]],0)</f>
        <v>4</v>
      </c>
    </row>
    <row r="491" spans="2:12" x14ac:dyDescent="0.3">
      <c r="B491" s="5" t="s">
        <v>513</v>
      </c>
      <c r="C491" s="6" t="s">
        <v>16</v>
      </c>
      <c r="D491" s="4">
        <v>115</v>
      </c>
      <c r="E491" s="13" t="s">
        <v>11</v>
      </c>
      <c r="F491" s="14">
        <v>45068</v>
      </c>
      <c r="G491" s="4">
        <v>42</v>
      </c>
      <c r="H491" s="4">
        <v>4.7</v>
      </c>
      <c r="I491" s="4">
        <f>IF(MONTH(Calls[[#This Row],[Date of Call]])&lt;=6, YEAR(Calls[[#This Row],[Date of Call]]), YEAR(Calls[[#This Row],[Date of Call]])+1)</f>
        <v>2023</v>
      </c>
      <c r="J491" s="5" t="str">
        <f>TEXT(Calls[[#This Row],[Date of Call]],"DDDD")</f>
        <v>Monday</v>
      </c>
      <c r="K491" s="5" t="str">
        <f t="array" ref="K491">_xlfn.IFS(Calls[[#This Row],[Duration]]&lt;=10,"Under 10 mins", Calls[[#This Row],[Duration]]&lt;=30, "10 to 30 mins", Calls[[#This Row],[Duration]]&lt;=60, "30 to 60 mins", Calls[[#This Row],[Duration]]&lt;=120, "1 to 2 hours", TRUE, "More than 2 hours")</f>
        <v>1 to 2 hours</v>
      </c>
      <c r="L491" s="4">
        <f>ROUND(Calls[[#This Row],[Satisfaction Rating]],0)</f>
        <v>5</v>
      </c>
    </row>
    <row r="492" spans="2:12" x14ac:dyDescent="0.3">
      <c r="B492" s="5" t="s">
        <v>514</v>
      </c>
      <c r="C492" s="6" t="s">
        <v>21</v>
      </c>
      <c r="D492" s="4">
        <v>155</v>
      </c>
      <c r="E492" s="13" t="s">
        <v>13</v>
      </c>
      <c r="F492" s="14">
        <v>45069</v>
      </c>
      <c r="G492" s="4">
        <v>37</v>
      </c>
      <c r="H492" s="4">
        <v>4</v>
      </c>
      <c r="I492" s="4">
        <f>IF(MONTH(Calls[[#This Row],[Date of Call]])&lt;=6, YEAR(Calls[[#This Row],[Date of Call]]), YEAR(Calls[[#This Row],[Date of Call]])+1)</f>
        <v>2023</v>
      </c>
      <c r="J492" s="5" t="str">
        <f>TEXT(Calls[[#This Row],[Date of Call]],"DDDD")</f>
        <v>Tuesday</v>
      </c>
      <c r="K492" s="5" t="str">
        <f t="array" ref="K492">_xlfn.IFS(Calls[[#This Row],[Duration]]&lt;=10,"Under 10 mins", Calls[[#This Row],[Duration]]&lt;=30, "10 to 30 mins", Calls[[#This Row],[Duration]]&lt;=60, "30 to 60 mins", Calls[[#This Row],[Duration]]&lt;=120, "1 to 2 hours", TRUE, "More than 2 hours")</f>
        <v>More than 2 hours</v>
      </c>
      <c r="L492" s="4">
        <f>ROUND(Calls[[#This Row],[Satisfaction Rating]],0)</f>
        <v>4</v>
      </c>
    </row>
    <row r="493" spans="2:12" x14ac:dyDescent="0.3">
      <c r="B493" s="5" t="s">
        <v>515</v>
      </c>
      <c r="C493" s="6" t="s">
        <v>12</v>
      </c>
      <c r="D493" s="4">
        <v>117</v>
      </c>
      <c r="E493" s="13" t="s">
        <v>13</v>
      </c>
      <c r="F493" s="14">
        <v>45069</v>
      </c>
      <c r="G493" s="4">
        <v>88</v>
      </c>
      <c r="H493" s="4">
        <v>4.7</v>
      </c>
      <c r="I493" s="4">
        <f>IF(MONTH(Calls[[#This Row],[Date of Call]])&lt;=6, YEAR(Calls[[#This Row],[Date of Call]]), YEAR(Calls[[#This Row],[Date of Call]])+1)</f>
        <v>2023</v>
      </c>
      <c r="J493" s="5" t="str">
        <f>TEXT(Calls[[#This Row],[Date of Call]],"DDDD")</f>
        <v>Tuesday</v>
      </c>
      <c r="K493" s="5" t="str">
        <f t="array" ref="K493">_xlfn.IFS(Calls[[#This Row],[Duration]]&lt;=10,"Under 10 mins", Calls[[#This Row],[Duration]]&lt;=30, "10 to 30 mins", Calls[[#This Row],[Duration]]&lt;=60, "30 to 60 mins", Calls[[#This Row],[Duration]]&lt;=120, "1 to 2 hours", TRUE, "More than 2 hours")</f>
        <v>1 to 2 hours</v>
      </c>
      <c r="L493" s="4">
        <f>ROUND(Calls[[#This Row],[Satisfaction Rating]],0)</f>
        <v>5</v>
      </c>
    </row>
    <row r="494" spans="2:12" x14ac:dyDescent="0.3">
      <c r="B494" s="5" t="s">
        <v>516</v>
      </c>
      <c r="C494" s="6" t="s">
        <v>5</v>
      </c>
      <c r="D494" s="4">
        <v>63</v>
      </c>
      <c r="E494" s="13" t="s">
        <v>13</v>
      </c>
      <c r="F494" s="14">
        <v>45069</v>
      </c>
      <c r="G494" s="4">
        <v>80</v>
      </c>
      <c r="H494" s="4">
        <v>2.5</v>
      </c>
      <c r="I494" s="4">
        <f>IF(MONTH(Calls[[#This Row],[Date of Call]])&lt;=6, YEAR(Calls[[#This Row],[Date of Call]]), YEAR(Calls[[#This Row],[Date of Call]])+1)</f>
        <v>2023</v>
      </c>
      <c r="J494" s="5" t="str">
        <f>TEXT(Calls[[#This Row],[Date of Call]],"DDDD")</f>
        <v>Tuesday</v>
      </c>
      <c r="K494" s="5" t="str">
        <f t="array" ref="K494">_xlfn.IFS(Calls[[#This Row],[Duration]]&lt;=10,"Under 10 mins", Calls[[#This Row],[Duration]]&lt;=30, "10 to 30 mins", Calls[[#This Row],[Duration]]&lt;=60, "30 to 60 mins", Calls[[#This Row],[Duration]]&lt;=120, "1 to 2 hours", TRUE, "More than 2 hours")</f>
        <v>1 to 2 hours</v>
      </c>
      <c r="L494" s="4">
        <f>ROUND(Calls[[#This Row],[Satisfaction Rating]],0)</f>
        <v>3</v>
      </c>
    </row>
    <row r="495" spans="2:12" x14ac:dyDescent="0.3">
      <c r="B495" s="5" t="s">
        <v>517</v>
      </c>
      <c r="C495" s="6" t="s">
        <v>18</v>
      </c>
      <c r="D495" s="4">
        <v>59</v>
      </c>
      <c r="E495" s="13" t="s">
        <v>10</v>
      </c>
      <c r="F495" s="14">
        <v>45070</v>
      </c>
      <c r="G495" s="4">
        <v>123</v>
      </c>
      <c r="H495" s="4">
        <v>3.6</v>
      </c>
      <c r="I495" s="4">
        <f>IF(MONTH(Calls[[#This Row],[Date of Call]])&lt;=6, YEAR(Calls[[#This Row],[Date of Call]]), YEAR(Calls[[#This Row],[Date of Call]])+1)</f>
        <v>2023</v>
      </c>
      <c r="J495" s="5" t="str">
        <f>TEXT(Calls[[#This Row],[Date of Call]],"DDDD")</f>
        <v>Wednesday</v>
      </c>
      <c r="K495" s="5" t="str">
        <f t="array" ref="K495">_xlfn.IFS(Calls[[#This Row],[Duration]]&lt;=10,"Under 10 mins", Calls[[#This Row],[Duration]]&lt;=30, "10 to 30 mins", Calls[[#This Row],[Duration]]&lt;=60, "30 to 60 mins", Calls[[#This Row],[Duration]]&lt;=120, "1 to 2 hours", TRUE, "More than 2 hours")</f>
        <v>30 to 60 mins</v>
      </c>
      <c r="L495" s="4">
        <f>ROUND(Calls[[#This Row],[Satisfaction Rating]],0)</f>
        <v>4</v>
      </c>
    </row>
    <row r="496" spans="2:12" x14ac:dyDescent="0.3">
      <c r="B496" s="5" t="s">
        <v>518</v>
      </c>
      <c r="C496" s="6" t="s">
        <v>7</v>
      </c>
      <c r="D496" s="4">
        <v>133</v>
      </c>
      <c r="E496" s="13" t="s">
        <v>6</v>
      </c>
      <c r="F496" s="14">
        <v>45070</v>
      </c>
      <c r="G496" s="4">
        <v>31</v>
      </c>
      <c r="H496" s="4">
        <v>3.7</v>
      </c>
      <c r="I496" s="4">
        <f>IF(MONTH(Calls[[#This Row],[Date of Call]])&lt;=6, YEAR(Calls[[#This Row],[Date of Call]]), YEAR(Calls[[#This Row],[Date of Call]])+1)</f>
        <v>2023</v>
      </c>
      <c r="J496" s="5" t="str">
        <f>TEXT(Calls[[#This Row],[Date of Call]],"DDDD")</f>
        <v>Wednesday</v>
      </c>
      <c r="K496" s="5" t="str">
        <f t="array" ref="K496">_xlfn.IFS(Calls[[#This Row],[Duration]]&lt;=10,"Under 10 mins", Calls[[#This Row],[Duration]]&lt;=30, "10 to 30 mins", Calls[[#This Row],[Duration]]&lt;=60, "30 to 60 mins", Calls[[#This Row],[Duration]]&lt;=120, "1 to 2 hours", TRUE, "More than 2 hours")</f>
        <v>More than 2 hours</v>
      </c>
      <c r="L496" s="4">
        <f>ROUND(Calls[[#This Row],[Satisfaction Rating]],0)</f>
        <v>4</v>
      </c>
    </row>
    <row r="497" spans="2:12" x14ac:dyDescent="0.3">
      <c r="B497" s="5" t="s">
        <v>519</v>
      </c>
      <c r="C497" s="6" t="s">
        <v>17</v>
      </c>
      <c r="D497" s="4">
        <v>101</v>
      </c>
      <c r="E497" s="13" t="s">
        <v>9</v>
      </c>
      <c r="F497" s="14">
        <v>45070</v>
      </c>
      <c r="G497" s="4">
        <v>205</v>
      </c>
      <c r="H497" s="4">
        <v>3.9</v>
      </c>
      <c r="I497" s="4">
        <f>IF(MONTH(Calls[[#This Row],[Date of Call]])&lt;=6, YEAR(Calls[[#This Row],[Date of Call]]), YEAR(Calls[[#This Row],[Date of Call]])+1)</f>
        <v>2023</v>
      </c>
      <c r="J497" s="5" t="str">
        <f>TEXT(Calls[[#This Row],[Date of Call]],"DDDD")</f>
        <v>Wednesday</v>
      </c>
      <c r="K497" s="5" t="str">
        <f t="array" ref="K497">_xlfn.IFS(Calls[[#This Row],[Duration]]&lt;=10,"Under 10 mins", Calls[[#This Row],[Duration]]&lt;=30, "10 to 30 mins", Calls[[#This Row],[Duration]]&lt;=60, "30 to 60 mins", Calls[[#This Row],[Duration]]&lt;=120, "1 to 2 hours", TRUE, "More than 2 hours")</f>
        <v>1 to 2 hours</v>
      </c>
      <c r="L497" s="4">
        <f>ROUND(Calls[[#This Row],[Satisfaction Rating]],0)</f>
        <v>4</v>
      </c>
    </row>
    <row r="498" spans="2:12" x14ac:dyDescent="0.3">
      <c r="B498" s="5" t="s">
        <v>520</v>
      </c>
      <c r="C498" s="6" t="s">
        <v>14</v>
      </c>
      <c r="D498" s="4">
        <v>151</v>
      </c>
      <c r="E498" s="13" t="s">
        <v>13</v>
      </c>
      <c r="F498" s="14">
        <v>45071</v>
      </c>
      <c r="G498" s="4">
        <v>123</v>
      </c>
      <c r="H498" s="4">
        <v>3.7</v>
      </c>
      <c r="I498" s="4">
        <f>IF(MONTH(Calls[[#This Row],[Date of Call]])&lt;=6, YEAR(Calls[[#This Row],[Date of Call]]), YEAR(Calls[[#This Row],[Date of Call]])+1)</f>
        <v>2023</v>
      </c>
      <c r="J498" s="5" t="str">
        <f>TEXT(Calls[[#This Row],[Date of Call]],"DDDD")</f>
        <v>Thursday</v>
      </c>
      <c r="K498" s="5" t="str">
        <f t="array" ref="K498">_xlfn.IFS(Calls[[#This Row],[Duration]]&lt;=10,"Under 10 mins", Calls[[#This Row],[Duration]]&lt;=30, "10 to 30 mins", Calls[[#This Row],[Duration]]&lt;=60, "30 to 60 mins", Calls[[#This Row],[Duration]]&lt;=120, "1 to 2 hours", TRUE, "More than 2 hours")</f>
        <v>More than 2 hours</v>
      </c>
      <c r="L498" s="4">
        <f>ROUND(Calls[[#This Row],[Satisfaction Rating]],0)</f>
        <v>4</v>
      </c>
    </row>
    <row r="499" spans="2:12" x14ac:dyDescent="0.3">
      <c r="B499" s="5" t="s">
        <v>521</v>
      </c>
      <c r="C499" s="6" t="s">
        <v>8</v>
      </c>
      <c r="D499" s="4">
        <v>146</v>
      </c>
      <c r="E499" s="13" t="s">
        <v>6</v>
      </c>
      <c r="F499" s="14">
        <v>45071</v>
      </c>
      <c r="G499" s="4">
        <v>123</v>
      </c>
      <c r="H499" s="4">
        <v>4.3</v>
      </c>
      <c r="I499" s="4">
        <f>IF(MONTH(Calls[[#This Row],[Date of Call]])&lt;=6, YEAR(Calls[[#This Row],[Date of Call]]), YEAR(Calls[[#This Row],[Date of Call]])+1)</f>
        <v>2023</v>
      </c>
      <c r="J499" s="5" t="str">
        <f>TEXT(Calls[[#This Row],[Date of Call]],"DDDD")</f>
        <v>Thursday</v>
      </c>
      <c r="K499" s="5" t="str">
        <f t="array" ref="K499">_xlfn.IFS(Calls[[#This Row],[Duration]]&lt;=10,"Under 10 mins", Calls[[#This Row],[Duration]]&lt;=30, "10 to 30 mins", Calls[[#This Row],[Duration]]&lt;=60, "30 to 60 mins", Calls[[#This Row],[Duration]]&lt;=120, "1 to 2 hours", TRUE, "More than 2 hours")</f>
        <v>More than 2 hours</v>
      </c>
      <c r="L499" s="4">
        <f>ROUND(Calls[[#This Row],[Satisfaction Rating]],0)</f>
        <v>4</v>
      </c>
    </row>
    <row r="500" spans="2:12" x14ac:dyDescent="0.3">
      <c r="B500" s="5" t="s">
        <v>522</v>
      </c>
      <c r="C500" s="6" t="s">
        <v>5</v>
      </c>
      <c r="D500" s="4">
        <v>148</v>
      </c>
      <c r="E500" s="13" t="s">
        <v>6</v>
      </c>
      <c r="F500" s="14">
        <v>45071</v>
      </c>
      <c r="G500" s="4">
        <v>36</v>
      </c>
      <c r="H500" s="4">
        <v>2.9</v>
      </c>
      <c r="I500" s="4">
        <f>IF(MONTH(Calls[[#This Row],[Date of Call]])&lt;=6, YEAR(Calls[[#This Row],[Date of Call]]), YEAR(Calls[[#This Row],[Date of Call]])+1)</f>
        <v>2023</v>
      </c>
      <c r="J500" s="5" t="str">
        <f>TEXT(Calls[[#This Row],[Date of Call]],"DDDD")</f>
        <v>Thursday</v>
      </c>
      <c r="K500" s="5" t="str">
        <f t="array" ref="K500">_xlfn.IFS(Calls[[#This Row],[Duration]]&lt;=10,"Under 10 mins", Calls[[#This Row],[Duration]]&lt;=30, "10 to 30 mins", Calls[[#This Row],[Duration]]&lt;=60, "30 to 60 mins", Calls[[#This Row],[Duration]]&lt;=120, "1 to 2 hours", TRUE, "More than 2 hours")</f>
        <v>More than 2 hours</v>
      </c>
      <c r="L500" s="4">
        <f>ROUND(Calls[[#This Row],[Satisfaction Rating]],0)</f>
        <v>3</v>
      </c>
    </row>
    <row r="501" spans="2:12" x14ac:dyDescent="0.3">
      <c r="B501" s="5" t="s">
        <v>523</v>
      </c>
      <c r="C501" s="6" t="s">
        <v>14</v>
      </c>
      <c r="D501" s="4">
        <v>81</v>
      </c>
      <c r="E501" s="13" t="s">
        <v>6</v>
      </c>
      <c r="F501" s="14">
        <v>45071</v>
      </c>
      <c r="G501" s="4">
        <v>116</v>
      </c>
      <c r="H501" s="4">
        <v>4.3</v>
      </c>
      <c r="I501" s="4">
        <f>IF(MONTH(Calls[[#This Row],[Date of Call]])&lt;=6, YEAR(Calls[[#This Row],[Date of Call]]), YEAR(Calls[[#This Row],[Date of Call]])+1)</f>
        <v>2023</v>
      </c>
      <c r="J501" s="5" t="str">
        <f>TEXT(Calls[[#This Row],[Date of Call]],"DDDD")</f>
        <v>Thursday</v>
      </c>
      <c r="K501" s="5" t="str">
        <f t="array" ref="K501">_xlfn.IFS(Calls[[#This Row],[Duration]]&lt;=10,"Under 10 mins", Calls[[#This Row],[Duration]]&lt;=30, "10 to 30 mins", Calls[[#This Row],[Duration]]&lt;=60, "30 to 60 mins", Calls[[#This Row],[Duration]]&lt;=120, "1 to 2 hours", TRUE, "More than 2 hours")</f>
        <v>1 to 2 hours</v>
      </c>
      <c r="L501" s="4">
        <f>ROUND(Calls[[#This Row],[Satisfaction Rating]],0)</f>
        <v>4</v>
      </c>
    </row>
    <row r="502" spans="2:12" x14ac:dyDescent="0.3">
      <c r="B502" s="5" t="s">
        <v>524</v>
      </c>
      <c r="C502" s="6" t="s">
        <v>22</v>
      </c>
      <c r="D502" s="4">
        <v>115</v>
      </c>
      <c r="E502" s="13" t="s">
        <v>6</v>
      </c>
      <c r="F502" s="14">
        <v>45071</v>
      </c>
      <c r="G502" s="4">
        <v>40</v>
      </c>
      <c r="H502" s="4">
        <v>4.9000000000000004</v>
      </c>
      <c r="I502" s="4">
        <f>IF(MONTH(Calls[[#This Row],[Date of Call]])&lt;=6, YEAR(Calls[[#This Row],[Date of Call]]), YEAR(Calls[[#This Row],[Date of Call]])+1)</f>
        <v>2023</v>
      </c>
      <c r="J502" s="5" t="str">
        <f>TEXT(Calls[[#This Row],[Date of Call]],"DDDD")</f>
        <v>Thursday</v>
      </c>
      <c r="K502" s="5" t="str">
        <f t="array" ref="K502">_xlfn.IFS(Calls[[#This Row],[Duration]]&lt;=10,"Under 10 mins", Calls[[#This Row],[Duration]]&lt;=30, "10 to 30 mins", Calls[[#This Row],[Duration]]&lt;=60, "30 to 60 mins", Calls[[#This Row],[Duration]]&lt;=120, "1 to 2 hours", TRUE, "More than 2 hours")</f>
        <v>1 to 2 hours</v>
      </c>
      <c r="L502" s="4">
        <f>ROUND(Calls[[#This Row],[Satisfaction Rating]],0)</f>
        <v>5</v>
      </c>
    </row>
    <row r="503" spans="2:12" x14ac:dyDescent="0.3">
      <c r="B503" s="5" t="s">
        <v>525</v>
      </c>
      <c r="C503" s="6" t="s">
        <v>22</v>
      </c>
      <c r="D503" s="4">
        <v>117</v>
      </c>
      <c r="E503" s="13" t="s">
        <v>13</v>
      </c>
      <c r="F503" s="14">
        <v>45071</v>
      </c>
      <c r="G503" s="4">
        <v>40</v>
      </c>
      <c r="H503" s="4">
        <v>4</v>
      </c>
      <c r="I503" s="4">
        <f>IF(MONTH(Calls[[#This Row],[Date of Call]])&lt;=6, YEAR(Calls[[#This Row],[Date of Call]]), YEAR(Calls[[#This Row],[Date of Call]])+1)</f>
        <v>2023</v>
      </c>
      <c r="J503" s="5" t="str">
        <f>TEXT(Calls[[#This Row],[Date of Call]],"DDDD")</f>
        <v>Thursday</v>
      </c>
      <c r="K503" s="5" t="str">
        <f t="array" ref="K503">_xlfn.IFS(Calls[[#This Row],[Duration]]&lt;=10,"Under 10 mins", Calls[[#This Row],[Duration]]&lt;=30, "10 to 30 mins", Calls[[#This Row],[Duration]]&lt;=60, "30 to 60 mins", Calls[[#This Row],[Duration]]&lt;=120, "1 to 2 hours", TRUE, "More than 2 hours")</f>
        <v>1 to 2 hours</v>
      </c>
      <c r="L503" s="4">
        <f>ROUND(Calls[[#This Row],[Satisfaction Rating]],0)</f>
        <v>4</v>
      </c>
    </row>
    <row r="504" spans="2:12" x14ac:dyDescent="0.3">
      <c r="B504" s="5" t="s">
        <v>526</v>
      </c>
      <c r="C504" s="6" t="s">
        <v>17</v>
      </c>
      <c r="D504" s="4">
        <v>110</v>
      </c>
      <c r="E504" s="13" t="s">
        <v>11</v>
      </c>
      <c r="F504" s="14">
        <v>45072</v>
      </c>
      <c r="G504" s="4">
        <v>82</v>
      </c>
      <c r="H504" s="4">
        <v>4</v>
      </c>
      <c r="I504" s="4">
        <f>IF(MONTH(Calls[[#This Row],[Date of Call]])&lt;=6, YEAR(Calls[[#This Row],[Date of Call]]), YEAR(Calls[[#This Row],[Date of Call]])+1)</f>
        <v>2023</v>
      </c>
      <c r="J504" s="5" t="str">
        <f>TEXT(Calls[[#This Row],[Date of Call]],"DDDD")</f>
        <v>Friday</v>
      </c>
      <c r="K504" s="5" t="str">
        <f t="array" ref="K504">_xlfn.IFS(Calls[[#This Row],[Duration]]&lt;=10,"Under 10 mins", Calls[[#This Row],[Duration]]&lt;=30, "10 to 30 mins", Calls[[#This Row],[Duration]]&lt;=60, "30 to 60 mins", Calls[[#This Row],[Duration]]&lt;=120, "1 to 2 hours", TRUE, "More than 2 hours")</f>
        <v>1 to 2 hours</v>
      </c>
      <c r="L504" s="4">
        <f>ROUND(Calls[[#This Row],[Satisfaction Rating]],0)</f>
        <v>4</v>
      </c>
    </row>
    <row r="505" spans="2:12" x14ac:dyDescent="0.3">
      <c r="B505" s="5" t="s">
        <v>527</v>
      </c>
      <c r="C505" s="6" t="s">
        <v>24</v>
      </c>
      <c r="D505" s="4">
        <v>103</v>
      </c>
      <c r="E505" s="13" t="s">
        <v>10</v>
      </c>
      <c r="F505" s="14">
        <v>45072</v>
      </c>
      <c r="G505" s="4">
        <v>62</v>
      </c>
      <c r="H505" s="4">
        <v>3.4</v>
      </c>
      <c r="I505" s="4">
        <f>IF(MONTH(Calls[[#This Row],[Date of Call]])&lt;=6, YEAR(Calls[[#This Row],[Date of Call]]), YEAR(Calls[[#This Row],[Date of Call]])+1)</f>
        <v>2023</v>
      </c>
      <c r="J505" s="5" t="str">
        <f>TEXT(Calls[[#This Row],[Date of Call]],"DDDD")</f>
        <v>Friday</v>
      </c>
      <c r="K505" s="5" t="str">
        <f t="array" ref="K505">_xlfn.IFS(Calls[[#This Row],[Duration]]&lt;=10,"Under 10 mins", Calls[[#This Row],[Duration]]&lt;=30, "10 to 30 mins", Calls[[#This Row],[Duration]]&lt;=60, "30 to 60 mins", Calls[[#This Row],[Duration]]&lt;=120, "1 to 2 hours", TRUE, "More than 2 hours")</f>
        <v>1 to 2 hours</v>
      </c>
      <c r="L505" s="4">
        <f>ROUND(Calls[[#This Row],[Satisfaction Rating]],0)</f>
        <v>3</v>
      </c>
    </row>
    <row r="506" spans="2:12" x14ac:dyDescent="0.3">
      <c r="B506" s="5" t="s">
        <v>528</v>
      </c>
      <c r="C506" s="6" t="s">
        <v>21</v>
      </c>
      <c r="D506" s="4">
        <v>45</v>
      </c>
      <c r="E506" s="13" t="s">
        <v>10</v>
      </c>
      <c r="F506" s="14">
        <v>45072</v>
      </c>
      <c r="G506" s="4">
        <v>135</v>
      </c>
      <c r="H506" s="4">
        <v>3.9</v>
      </c>
      <c r="I506" s="4">
        <f>IF(MONTH(Calls[[#This Row],[Date of Call]])&lt;=6, YEAR(Calls[[#This Row],[Date of Call]]), YEAR(Calls[[#This Row],[Date of Call]])+1)</f>
        <v>2023</v>
      </c>
      <c r="J506" s="5" t="str">
        <f>TEXT(Calls[[#This Row],[Date of Call]],"DDDD")</f>
        <v>Friday</v>
      </c>
      <c r="K506" s="5" t="str">
        <f t="array" ref="K506">_xlfn.IFS(Calls[[#This Row],[Duration]]&lt;=10,"Under 10 mins", Calls[[#This Row],[Duration]]&lt;=30, "10 to 30 mins", Calls[[#This Row],[Duration]]&lt;=60, "30 to 60 mins", Calls[[#This Row],[Duration]]&lt;=120, "1 to 2 hours", TRUE, "More than 2 hours")</f>
        <v>30 to 60 mins</v>
      </c>
      <c r="L506" s="4">
        <f>ROUND(Calls[[#This Row],[Satisfaction Rating]],0)</f>
        <v>4</v>
      </c>
    </row>
    <row r="507" spans="2:12" x14ac:dyDescent="0.3">
      <c r="B507" s="5" t="s">
        <v>529</v>
      </c>
      <c r="C507" s="6" t="s">
        <v>17</v>
      </c>
      <c r="D507" s="4">
        <v>110</v>
      </c>
      <c r="E507" s="13" t="s">
        <v>9</v>
      </c>
      <c r="F507" s="14">
        <v>45072</v>
      </c>
      <c r="G507" s="4">
        <v>155</v>
      </c>
      <c r="H507" s="4">
        <v>2.1</v>
      </c>
      <c r="I507" s="4">
        <f>IF(MONTH(Calls[[#This Row],[Date of Call]])&lt;=6, YEAR(Calls[[#This Row],[Date of Call]]), YEAR(Calls[[#This Row],[Date of Call]])+1)</f>
        <v>2023</v>
      </c>
      <c r="J507" s="5" t="str">
        <f>TEXT(Calls[[#This Row],[Date of Call]],"DDDD")</f>
        <v>Friday</v>
      </c>
      <c r="K507" s="5" t="str">
        <f t="array" ref="K507">_xlfn.IFS(Calls[[#This Row],[Duration]]&lt;=10,"Under 10 mins", Calls[[#This Row],[Duration]]&lt;=30, "10 to 30 mins", Calls[[#This Row],[Duration]]&lt;=60, "30 to 60 mins", Calls[[#This Row],[Duration]]&lt;=120, "1 to 2 hours", TRUE, "More than 2 hours")</f>
        <v>1 to 2 hours</v>
      </c>
      <c r="L507" s="4">
        <f>ROUND(Calls[[#This Row],[Satisfaction Rating]],0)</f>
        <v>2</v>
      </c>
    </row>
    <row r="508" spans="2:12" x14ac:dyDescent="0.3">
      <c r="B508" s="5" t="s">
        <v>530</v>
      </c>
      <c r="C508" s="6" t="s">
        <v>18</v>
      </c>
      <c r="D508" s="4">
        <v>43</v>
      </c>
      <c r="E508" s="13" t="s">
        <v>11</v>
      </c>
      <c r="F508" s="14">
        <v>45072</v>
      </c>
      <c r="G508" s="4">
        <v>37</v>
      </c>
      <c r="H508" s="4">
        <v>4.9000000000000004</v>
      </c>
      <c r="I508" s="4">
        <f>IF(MONTH(Calls[[#This Row],[Date of Call]])&lt;=6, YEAR(Calls[[#This Row],[Date of Call]]), YEAR(Calls[[#This Row],[Date of Call]])+1)</f>
        <v>2023</v>
      </c>
      <c r="J508" s="5" t="str">
        <f>TEXT(Calls[[#This Row],[Date of Call]],"DDDD")</f>
        <v>Friday</v>
      </c>
      <c r="K508" s="5" t="str">
        <f t="array" ref="K508">_xlfn.IFS(Calls[[#This Row],[Duration]]&lt;=10,"Under 10 mins", Calls[[#This Row],[Duration]]&lt;=30, "10 to 30 mins", Calls[[#This Row],[Duration]]&lt;=60, "30 to 60 mins", Calls[[#This Row],[Duration]]&lt;=120, "1 to 2 hours", TRUE, "More than 2 hours")</f>
        <v>30 to 60 mins</v>
      </c>
      <c r="L508" s="4">
        <f>ROUND(Calls[[#This Row],[Satisfaction Rating]],0)</f>
        <v>5</v>
      </c>
    </row>
    <row r="509" spans="2:12" x14ac:dyDescent="0.3">
      <c r="B509" s="5" t="s">
        <v>531</v>
      </c>
      <c r="C509" s="6" t="s">
        <v>17</v>
      </c>
      <c r="D509" s="4">
        <v>104</v>
      </c>
      <c r="E509" s="13" t="s">
        <v>13</v>
      </c>
      <c r="F509" s="14">
        <v>45073</v>
      </c>
      <c r="G509" s="4">
        <v>56</v>
      </c>
      <c r="H509" s="4">
        <v>3.4</v>
      </c>
      <c r="I509" s="4">
        <f>IF(MONTH(Calls[[#This Row],[Date of Call]])&lt;=6, YEAR(Calls[[#This Row],[Date of Call]]), YEAR(Calls[[#This Row],[Date of Call]])+1)</f>
        <v>2023</v>
      </c>
      <c r="J509" s="5" t="str">
        <f>TEXT(Calls[[#This Row],[Date of Call]],"DDDD")</f>
        <v>Saturday</v>
      </c>
      <c r="K509" s="5" t="str">
        <f t="array" ref="K509">_xlfn.IFS(Calls[[#This Row],[Duration]]&lt;=10,"Under 10 mins", Calls[[#This Row],[Duration]]&lt;=30, "10 to 30 mins", Calls[[#This Row],[Duration]]&lt;=60, "30 to 60 mins", Calls[[#This Row],[Duration]]&lt;=120, "1 to 2 hours", TRUE, "More than 2 hours")</f>
        <v>1 to 2 hours</v>
      </c>
      <c r="L509" s="4">
        <f>ROUND(Calls[[#This Row],[Satisfaction Rating]],0)</f>
        <v>3</v>
      </c>
    </row>
    <row r="510" spans="2:12" x14ac:dyDescent="0.3">
      <c r="B510" s="5" t="s">
        <v>532</v>
      </c>
      <c r="C510" s="6" t="s">
        <v>17</v>
      </c>
      <c r="D510" s="4">
        <v>101</v>
      </c>
      <c r="E510" s="13" t="s">
        <v>13</v>
      </c>
      <c r="F510" s="14">
        <v>45073</v>
      </c>
      <c r="G510" s="4">
        <v>185</v>
      </c>
      <c r="H510" s="4">
        <v>5</v>
      </c>
      <c r="I510" s="4">
        <f>IF(MONTH(Calls[[#This Row],[Date of Call]])&lt;=6, YEAR(Calls[[#This Row],[Date of Call]]), YEAR(Calls[[#This Row],[Date of Call]])+1)</f>
        <v>2023</v>
      </c>
      <c r="J510" s="5" t="str">
        <f>TEXT(Calls[[#This Row],[Date of Call]],"DDDD")</f>
        <v>Saturday</v>
      </c>
      <c r="K510" s="5" t="str">
        <f t="array" ref="K510">_xlfn.IFS(Calls[[#This Row],[Duration]]&lt;=10,"Under 10 mins", Calls[[#This Row],[Duration]]&lt;=30, "10 to 30 mins", Calls[[#This Row],[Duration]]&lt;=60, "30 to 60 mins", Calls[[#This Row],[Duration]]&lt;=120, "1 to 2 hours", TRUE, "More than 2 hours")</f>
        <v>1 to 2 hours</v>
      </c>
      <c r="L510" s="4">
        <f>ROUND(Calls[[#This Row],[Satisfaction Rating]],0)</f>
        <v>5</v>
      </c>
    </row>
    <row r="511" spans="2:12" x14ac:dyDescent="0.3">
      <c r="B511" s="5" t="s">
        <v>533</v>
      </c>
      <c r="C511" s="6" t="s">
        <v>20</v>
      </c>
      <c r="D511" s="4">
        <v>55</v>
      </c>
      <c r="E511" s="13" t="s">
        <v>11</v>
      </c>
      <c r="F511" s="14">
        <v>45074</v>
      </c>
      <c r="G511" s="4">
        <v>145</v>
      </c>
      <c r="H511" s="4">
        <v>4.5</v>
      </c>
      <c r="I511" s="4">
        <f>IF(MONTH(Calls[[#This Row],[Date of Call]])&lt;=6, YEAR(Calls[[#This Row],[Date of Call]]), YEAR(Calls[[#This Row],[Date of Call]])+1)</f>
        <v>2023</v>
      </c>
      <c r="J511" s="5" t="str">
        <f>TEXT(Calls[[#This Row],[Date of Call]],"DDDD")</f>
        <v>Sunday</v>
      </c>
      <c r="K511" s="5" t="str">
        <f t="array" ref="K511">_xlfn.IFS(Calls[[#This Row],[Duration]]&lt;=10,"Under 10 mins", Calls[[#This Row],[Duration]]&lt;=30, "10 to 30 mins", Calls[[#This Row],[Duration]]&lt;=60, "30 to 60 mins", Calls[[#This Row],[Duration]]&lt;=120, "1 to 2 hours", TRUE, "More than 2 hours")</f>
        <v>30 to 60 mins</v>
      </c>
      <c r="L511" s="4">
        <f>ROUND(Calls[[#This Row],[Satisfaction Rating]],0)</f>
        <v>5</v>
      </c>
    </row>
    <row r="512" spans="2:12" x14ac:dyDescent="0.3">
      <c r="B512" s="5" t="s">
        <v>534</v>
      </c>
      <c r="C512" s="6" t="s">
        <v>14</v>
      </c>
      <c r="D512" s="4">
        <v>40</v>
      </c>
      <c r="E512" s="13" t="s">
        <v>10</v>
      </c>
      <c r="F512" s="14">
        <v>45074</v>
      </c>
      <c r="G512" s="4">
        <v>116</v>
      </c>
      <c r="H512" s="4">
        <v>2.6</v>
      </c>
      <c r="I512" s="4">
        <f>IF(MONTH(Calls[[#This Row],[Date of Call]])&lt;=6, YEAR(Calls[[#This Row],[Date of Call]]), YEAR(Calls[[#This Row],[Date of Call]])+1)</f>
        <v>2023</v>
      </c>
      <c r="J512" s="5" t="str">
        <f>TEXT(Calls[[#This Row],[Date of Call]],"DDDD")</f>
        <v>Sunday</v>
      </c>
      <c r="K512" s="5" t="str">
        <f t="array" ref="K512">_xlfn.IFS(Calls[[#This Row],[Duration]]&lt;=10,"Under 10 mins", Calls[[#This Row],[Duration]]&lt;=30, "10 to 30 mins", Calls[[#This Row],[Duration]]&lt;=60, "30 to 60 mins", Calls[[#This Row],[Duration]]&lt;=120, "1 to 2 hours", TRUE, "More than 2 hours")</f>
        <v>30 to 60 mins</v>
      </c>
      <c r="L512" s="4">
        <f>ROUND(Calls[[#This Row],[Satisfaction Rating]],0)</f>
        <v>3</v>
      </c>
    </row>
    <row r="513" spans="2:12" x14ac:dyDescent="0.3">
      <c r="B513" s="5" t="s">
        <v>535</v>
      </c>
      <c r="C513" s="6" t="s">
        <v>18</v>
      </c>
      <c r="D513" s="4">
        <v>122</v>
      </c>
      <c r="E513" s="13" t="s">
        <v>6</v>
      </c>
      <c r="F513" s="14">
        <v>45074</v>
      </c>
      <c r="G513" s="4">
        <v>45</v>
      </c>
      <c r="H513" s="4">
        <v>4.2</v>
      </c>
      <c r="I513" s="4">
        <f>IF(MONTH(Calls[[#This Row],[Date of Call]])&lt;=6, YEAR(Calls[[#This Row],[Date of Call]]), YEAR(Calls[[#This Row],[Date of Call]])+1)</f>
        <v>2023</v>
      </c>
      <c r="J513" s="5" t="str">
        <f>TEXT(Calls[[#This Row],[Date of Call]],"DDDD")</f>
        <v>Sunday</v>
      </c>
      <c r="K513" s="5" t="str">
        <f t="array" ref="K513">_xlfn.IFS(Calls[[#This Row],[Duration]]&lt;=10,"Under 10 mins", Calls[[#This Row],[Duration]]&lt;=30, "10 to 30 mins", Calls[[#This Row],[Duration]]&lt;=60, "30 to 60 mins", Calls[[#This Row],[Duration]]&lt;=120, "1 to 2 hours", TRUE, "More than 2 hours")</f>
        <v>More than 2 hours</v>
      </c>
      <c r="L513" s="4">
        <f>ROUND(Calls[[#This Row],[Satisfaction Rating]],0)</f>
        <v>4</v>
      </c>
    </row>
    <row r="514" spans="2:12" x14ac:dyDescent="0.3">
      <c r="B514" s="5" t="s">
        <v>536</v>
      </c>
      <c r="C514" s="6" t="s">
        <v>8</v>
      </c>
      <c r="D514" s="4">
        <v>98</v>
      </c>
      <c r="E514" s="13" t="s">
        <v>13</v>
      </c>
      <c r="F514" s="14">
        <v>45075</v>
      </c>
      <c r="G514" s="4">
        <v>35</v>
      </c>
      <c r="H514" s="4">
        <v>4.5</v>
      </c>
      <c r="I514" s="4">
        <f>IF(MONTH(Calls[[#This Row],[Date of Call]])&lt;=6, YEAR(Calls[[#This Row],[Date of Call]]), YEAR(Calls[[#This Row],[Date of Call]])+1)</f>
        <v>2023</v>
      </c>
      <c r="J514" s="5" t="str">
        <f>TEXT(Calls[[#This Row],[Date of Call]],"DDDD")</f>
        <v>Monday</v>
      </c>
      <c r="K514" s="5" t="str">
        <f t="array" ref="K514">_xlfn.IFS(Calls[[#This Row],[Duration]]&lt;=10,"Under 10 mins", Calls[[#This Row],[Duration]]&lt;=30, "10 to 30 mins", Calls[[#This Row],[Duration]]&lt;=60, "30 to 60 mins", Calls[[#This Row],[Duration]]&lt;=120, "1 to 2 hours", TRUE, "More than 2 hours")</f>
        <v>1 to 2 hours</v>
      </c>
      <c r="L514" s="4">
        <f>ROUND(Calls[[#This Row],[Satisfaction Rating]],0)</f>
        <v>5</v>
      </c>
    </row>
    <row r="515" spans="2:12" x14ac:dyDescent="0.3">
      <c r="B515" s="5" t="s">
        <v>537</v>
      </c>
      <c r="C515" s="6" t="s">
        <v>22</v>
      </c>
      <c r="D515" s="4">
        <v>110</v>
      </c>
      <c r="E515" s="13" t="s">
        <v>10</v>
      </c>
      <c r="F515" s="14">
        <v>45075</v>
      </c>
      <c r="G515" s="4">
        <v>100</v>
      </c>
      <c r="H515" s="4">
        <v>4.4000000000000004</v>
      </c>
      <c r="I515" s="4">
        <f>IF(MONTH(Calls[[#This Row],[Date of Call]])&lt;=6, YEAR(Calls[[#This Row],[Date of Call]]), YEAR(Calls[[#This Row],[Date of Call]])+1)</f>
        <v>2023</v>
      </c>
      <c r="J515" s="5" t="str">
        <f>TEXT(Calls[[#This Row],[Date of Call]],"DDDD")</f>
        <v>Monday</v>
      </c>
      <c r="K515" s="5" t="str">
        <f t="array" ref="K515">_xlfn.IFS(Calls[[#This Row],[Duration]]&lt;=10,"Under 10 mins", Calls[[#This Row],[Duration]]&lt;=30, "10 to 30 mins", Calls[[#This Row],[Duration]]&lt;=60, "30 to 60 mins", Calls[[#This Row],[Duration]]&lt;=120, "1 to 2 hours", TRUE, "More than 2 hours")</f>
        <v>1 to 2 hours</v>
      </c>
      <c r="L515" s="4">
        <f>ROUND(Calls[[#This Row],[Satisfaction Rating]],0)</f>
        <v>4</v>
      </c>
    </row>
    <row r="516" spans="2:12" x14ac:dyDescent="0.3">
      <c r="B516" s="5" t="s">
        <v>538</v>
      </c>
      <c r="C516" s="6" t="s">
        <v>22</v>
      </c>
      <c r="D516" s="4">
        <v>62</v>
      </c>
      <c r="E516" s="13" t="s">
        <v>11</v>
      </c>
      <c r="F516" s="14">
        <v>45076</v>
      </c>
      <c r="G516" s="4">
        <v>125</v>
      </c>
      <c r="H516" s="4">
        <v>3.5</v>
      </c>
      <c r="I516" s="4">
        <f>IF(MONTH(Calls[[#This Row],[Date of Call]])&lt;=6, YEAR(Calls[[#This Row],[Date of Call]]), YEAR(Calls[[#This Row],[Date of Call]])+1)</f>
        <v>2023</v>
      </c>
      <c r="J516" s="5" t="str">
        <f>TEXT(Calls[[#This Row],[Date of Call]],"DDDD")</f>
        <v>Tuesday</v>
      </c>
      <c r="K516" s="5" t="str">
        <f t="array" ref="K516">_xlfn.IFS(Calls[[#This Row],[Duration]]&lt;=10,"Under 10 mins", Calls[[#This Row],[Duration]]&lt;=30, "10 to 30 mins", Calls[[#This Row],[Duration]]&lt;=60, "30 to 60 mins", Calls[[#This Row],[Duration]]&lt;=120, "1 to 2 hours", TRUE, "More than 2 hours")</f>
        <v>1 to 2 hours</v>
      </c>
      <c r="L516" s="4">
        <f>ROUND(Calls[[#This Row],[Satisfaction Rating]],0)</f>
        <v>4</v>
      </c>
    </row>
    <row r="517" spans="2:12" x14ac:dyDescent="0.3">
      <c r="B517" s="5" t="s">
        <v>539</v>
      </c>
      <c r="C517" s="6" t="s">
        <v>18</v>
      </c>
      <c r="D517" s="4">
        <v>134</v>
      </c>
      <c r="E517" s="13" t="s">
        <v>6</v>
      </c>
      <c r="F517" s="14">
        <v>45076</v>
      </c>
      <c r="G517" s="4">
        <v>120</v>
      </c>
      <c r="H517" s="4">
        <v>3</v>
      </c>
      <c r="I517" s="4">
        <f>IF(MONTH(Calls[[#This Row],[Date of Call]])&lt;=6, YEAR(Calls[[#This Row],[Date of Call]]), YEAR(Calls[[#This Row],[Date of Call]])+1)</f>
        <v>2023</v>
      </c>
      <c r="J517" s="5" t="str">
        <f>TEXT(Calls[[#This Row],[Date of Call]],"DDDD")</f>
        <v>Tuesday</v>
      </c>
      <c r="K517" s="5" t="str">
        <f t="array" ref="K517">_xlfn.IFS(Calls[[#This Row],[Duration]]&lt;=10,"Under 10 mins", Calls[[#This Row],[Duration]]&lt;=30, "10 to 30 mins", Calls[[#This Row],[Duration]]&lt;=60, "30 to 60 mins", Calls[[#This Row],[Duration]]&lt;=120, "1 to 2 hours", TRUE, "More than 2 hours")</f>
        <v>More than 2 hours</v>
      </c>
      <c r="L517" s="4">
        <f>ROUND(Calls[[#This Row],[Satisfaction Rating]],0)</f>
        <v>3</v>
      </c>
    </row>
    <row r="518" spans="2:12" x14ac:dyDescent="0.3">
      <c r="B518" s="5" t="s">
        <v>540</v>
      </c>
      <c r="C518" s="6" t="s">
        <v>19</v>
      </c>
      <c r="D518" s="4">
        <v>94</v>
      </c>
      <c r="E518" s="13" t="s">
        <v>9</v>
      </c>
      <c r="F518" s="14">
        <v>45076</v>
      </c>
      <c r="G518" s="4">
        <v>180</v>
      </c>
      <c r="H518" s="4">
        <v>4.7</v>
      </c>
      <c r="I518" s="4">
        <f>IF(MONTH(Calls[[#This Row],[Date of Call]])&lt;=6, YEAR(Calls[[#This Row],[Date of Call]]), YEAR(Calls[[#This Row],[Date of Call]])+1)</f>
        <v>2023</v>
      </c>
      <c r="J518" s="5" t="str">
        <f>TEXT(Calls[[#This Row],[Date of Call]],"DDDD")</f>
        <v>Tuesday</v>
      </c>
      <c r="K518" s="5" t="str">
        <f t="array" ref="K518">_xlfn.IFS(Calls[[#This Row],[Duration]]&lt;=10,"Under 10 mins", Calls[[#This Row],[Duration]]&lt;=30, "10 to 30 mins", Calls[[#This Row],[Duration]]&lt;=60, "30 to 60 mins", Calls[[#This Row],[Duration]]&lt;=120, "1 to 2 hours", TRUE, "More than 2 hours")</f>
        <v>1 to 2 hours</v>
      </c>
      <c r="L518" s="4">
        <f>ROUND(Calls[[#This Row],[Satisfaction Rating]],0)</f>
        <v>5</v>
      </c>
    </row>
    <row r="519" spans="2:12" x14ac:dyDescent="0.3">
      <c r="B519" s="5" t="s">
        <v>541</v>
      </c>
      <c r="C519" s="6" t="s">
        <v>15</v>
      </c>
      <c r="D519" s="4">
        <v>63</v>
      </c>
      <c r="E519" s="13" t="s">
        <v>10</v>
      </c>
      <c r="F519" s="14">
        <v>45076</v>
      </c>
      <c r="G519" s="4">
        <v>44</v>
      </c>
      <c r="H519" s="4">
        <v>3</v>
      </c>
      <c r="I519" s="4">
        <f>IF(MONTH(Calls[[#This Row],[Date of Call]])&lt;=6, YEAR(Calls[[#This Row],[Date of Call]]), YEAR(Calls[[#This Row],[Date of Call]])+1)</f>
        <v>2023</v>
      </c>
      <c r="J519" s="5" t="str">
        <f>TEXT(Calls[[#This Row],[Date of Call]],"DDDD")</f>
        <v>Tuesday</v>
      </c>
      <c r="K519" s="5" t="str">
        <f t="array" ref="K519">_xlfn.IFS(Calls[[#This Row],[Duration]]&lt;=10,"Under 10 mins", Calls[[#This Row],[Duration]]&lt;=30, "10 to 30 mins", Calls[[#This Row],[Duration]]&lt;=60, "30 to 60 mins", Calls[[#This Row],[Duration]]&lt;=120, "1 to 2 hours", TRUE, "More than 2 hours")</f>
        <v>1 to 2 hours</v>
      </c>
      <c r="L519" s="4">
        <f>ROUND(Calls[[#This Row],[Satisfaction Rating]],0)</f>
        <v>3</v>
      </c>
    </row>
    <row r="520" spans="2:12" x14ac:dyDescent="0.3">
      <c r="B520" s="5" t="s">
        <v>542</v>
      </c>
      <c r="C520" s="6" t="s">
        <v>7</v>
      </c>
      <c r="D520" s="4">
        <v>95</v>
      </c>
      <c r="E520" s="13" t="s">
        <v>6</v>
      </c>
      <c r="F520" s="14">
        <v>45076</v>
      </c>
      <c r="G520" s="4">
        <v>86</v>
      </c>
      <c r="H520" s="4">
        <v>3.6</v>
      </c>
      <c r="I520" s="4">
        <f>IF(MONTH(Calls[[#This Row],[Date of Call]])&lt;=6, YEAR(Calls[[#This Row],[Date of Call]]), YEAR(Calls[[#This Row],[Date of Call]])+1)</f>
        <v>2023</v>
      </c>
      <c r="J520" s="5" t="str">
        <f>TEXT(Calls[[#This Row],[Date of Call]],"DDDD")</f>
        <v>Tuesday</v>
      </c>
      <c r="K520" s="5" t="str">
        <f t="array" ref="K520">_xlfn.IFS(Calls[[#This Row],[Duration]]&lt;=10,"Under 10 mins", Calls[[#This Row],[Duration]]&lt;=30, "10 to 30 mins", Calls[[#This Row],[Duration]]&lt;=60, "30 to 60 mins", Calls[[#This Row],[Duration]]&lt;=120, "1 to 2 hours", TRUE, "More than 2 hours")</f>
        <v>1 to 2 hours</v>
      </c>
      <c r="L520" s="4">
        <f>ROUND(Calls[[#This Row],[Satisfaction Rating]],0)</f>
        <v>4</v>
      </c>
    </row>
    <row r="521" spans="2:12" x14ac:dyDescent="0.3">
      <c r="B521" s="5" t="s">
        <v>543</v>
      </c>
      <c r="C521" s="6" t="s">
        <v>18</v>
      </c>
      <c r="D521" s="4">
        <v>106</v>
      </c>
      <c r="E521" s="13" t="s">
        <v>6</v>
      </c>
      <c r="F521" s="14">
        <v>45077</v>
      </c>
      <c r="G521" s="4">
        <v>120</v>
      </c>
      <c r="H521" s="4">
        <v>4.0999999999999996</v>
      </c>
      <c r="I521" s="4">
        <f>IF(MONTH(Calls[[#This Row],[Date of Call]])&lt;=6, YEAR(Calls[[#This Row],[Date of Call]]), YEAR(Calls[[#This Row],[Date of Call]])+1)</f>
        <v>2023</v>
      </c>
      <c r="J521" s="5" t="str">
        <f>TEXT(Calls[[#This Row],[Date of Call]],"DDDD")</f>
        <v>Wednesday</v>
      </c>
      <c r="K521" s="5" t="str">
        <f t="array" ref="K521">_xlfn.IFS(Calls[[#This Row],[Duration]]&lt;=10,"Under 10 mins", Calls[[#This Row],[Duration]]&lt;=30, "10 to 30 mins", Calls[[#This Row],[Duration]]&lt;=60, "30 to 60 mins", Calls[[#This Row],[Duration]]&lt;=120, "1 to 2 hours", TRUE, "More than 2 hours")</f>
        <v>1 to 2 hours</v>
      </c>
      <c r="L521" s="4">
        <f>ROUND(Calls[[#This Row],[Satisfaction Rating]],0)</f>
        <v>4</v>
      </c>
    </row>
    <row r="522" spans="2:12" x14ac:dyDescent="0.3">
      <c r="B522" s="5" t="s">
        <v>544</v>
      </c>
      <c r="C522" s="6" t="s">
        <v>21</v>
      </c>
      <c r="D522" s="4">
        <v>94</v>
      </c>
      <c r="E522" s="13" t="s">
        <v>9</v>
      </c>
      <c r="F522" s="14">
        <v>45077</v>
      </c>
      <c r="G522" s="4">
        <v>100</v>
      </c>
      <c r="H522" s="4">
        <v>3.7</v>
      </c>
      <c r="I522" s="4">
        <f>IF(MONTH(Calls[[#This Row],[Date of Call]])&lt;=6, YEAR(Calls[[#This Row],[Date of Call]]), YEAR(Calls[[#This Row],[Date of Call]])+1)</f>
        <v>2023</v>
      </c>
      <c r="J522" s="5" t="str">
        <f>TEXT(Calls[[#This Row],[Date of Call]],"DDDD")</f>
        <v>Wednesday</v>
      </c>
      <c r="K522" s="5" t="str">
        <f t="array" ref="K522">_xlfn.IFS(Calls[[#This Row],[Duration]]&lt;=10,"Under 10 mins", Calls[[#This Row],[Duration]]&lt;=30, "10 to 30 mins", Calls[[#This Row],[Duration]]&lt;=60, "30 to 60 mins", Calls[[#This Row],[Duration]]&lt;=120, "1 to 2 hours", TRUE, "More than 2 hours")</f>
        <v>1 to 2 hours</v>
      </c>
      <c r="L522" s="4">
        <f>ROUND(Calls[[#This Row],[Satisfaction Rating]],0)</f>
        <v>4</v>
      </c>
    </row>
    <row r="523" spans="2:12" x14ac:dyDescent="0.3">
      <c r="B523" s="5" t="s">
        <v>545</v>
      </c>
      <c r="C523" s="6" t="s">
        <v>21</v>
      </c>
      <c r="D523" s="4">
        <v>51</v>
      </c>
      <c r="E523" s="13" t="s">
        <v>9</v>
      </c>
      <c r="F523" s="14">
        <v>45078</v>
      </c>
      <c r="G523" s="4">
        <v>108</v>
      </c>
      <c r="H523" s="4">
        <v>4.5</v>
      </c>
      <c r="I523" s="4">
        <f>IF(MONTH(Calls[[#This Row],[Date of Call]])&lt;=6, YEAR(Calls[[#This Row],[Date of Call]]), YEAR(Calls[[#This Row],[Date of Call]])+1)</f>
        <v>2023</v>
      </c>
      <c r="J523" s="5" t="str">
        <f>TEXT(Calls[[#This Row],[Date of Call]],"DDDD")</f>
        <v>Thursday</v>
      </c>
      <c r="K523" s="5" t="str">
        <f t="array" ref="K523">_xlfn.IFS(Calls[[#This Row],[Duration]]&lt;=10,"Under 10 mins", Calls[[#This Row],[Duration]]&lt;=30, "10 to 30 mins", Calls[[#This Row],[Duration]]&lt;=60, "30 to 60 mins", Calls[[#This Row],[Duration]]&lt;=120, "1 to 2 hours", TRUE, "More than 2 hours")</f>
        <v>30 to 60 mins</v>
      </c>
      <c r="L523" s="4">
        <f>ROUND(Calls[[#This Row],[Satisfaction Rating]],0)</f>
        <v>5</v>
      </c>
    </row>
    <row r="524" spans="2:12" x14ac:dyDescent="0.3">
      <c r="B524" s="5" t="s">
        <v>546</v>
      </c>
      <c r="C524" s="6" t="s">
        <v>5</v>
      </c>
      <c r="D524" s="4">
        <v>39</v>
      </c>
      <c r="E524" s="13" t="s">
        <v>9</v>
      </c>
      <c r="F524" s="14">
        <v>45078</v>
      </c>
      <c r="G524" s="4">
        <v>46</v>
      </c>
      <c r="H524" s="4">
        <v>4.5999999999999996</v>
      </c>
      <c r="I524" s="4">
        <f>IF(MONTH(Calls[[#This Row],[Date of Call]])&lt;=6, YEAR(Calls[[#This Row],[Date of Call]]), YEAR(Calls[[#This Row],[Date of Call]])+1)</f>
        <v>2023</v>
      </c>
      <c r="J524" s="5" t="str">
        <f>TEXT(Calls[[#This Row],[Date of Call]],"DDDD")</f>
        <v>Thursday</v>
      </c>
      <c r="K524" s="5" t="str">
        <f t="array" ref="K524">_xlfn.IFS(Calls[[#This Row],[Duration]]&lt;=10,"Under 10 mins", Calls[[#This Row],[Duration]]&lt;=30, "10 to 30 mins", Calls[[#This Row],[Duration]]&lt;=60, "30 to 60 mins", Calls[[#This Row],[Duration]]&lt;=120, "1 to 2 hours", TRUE, "More than 2 hours")</f>
        <v>30 to 60 mins</v>
      </c>
      <c r="L524" s="4">
        <f>ROUND(Calls[[#This Row],[Satisfaction Rating]],0)</f>
        <v>5</v>
      </c>
    </row>
    <row r="525" spans="2:12" x14ac:dyDescent="0.3">
      <c r="B525" s="5" t="s">
        <v>547</v>
      </c>
      <c r="C525" s="6" t="s">
        <v>14</v>
      </c>
      <c r="D525" s="4">
        <v>111</v>
      </c>
      <c r="E525" s="13" t="s">
        <v>6</v>
      </c>
      <c r="F525" s="14">
        <v>45078</v>
      </c>
      <c r="G525" s="4">
        <v>210</v>
      </c>
      <c r="H525" s="4">
        <v>4.3</v>
      </c>
      <c r="I525" s="4">
        <f>IF(MONTH(Calls[[#This Row],[Date of Call]])&lt;=6, YEAR(Calls[[#This Row],[Date of Call]]), YEAR(Calls[[#This Row],[Date of Call]])+1)</f>
        <v>2023</v>
      </c>
      <c r="J525" s="5" t="str">
        <f>TEXT(Calls[[#This Row],[Date of Call]],"DDDD")</f>
        <v>Thursday</v>
      </c>
      <c r="K525" s="5" t="str">
        <f t="array" ref="K525">_xlfn.IFS(Calls[[#This Row],[Duration]]&lt;=10,"Under 10 mins", Calls[[#This Row],[Duration]]&lt;=30, "10 to 30 mins", Calls[[#This Row],[Duration]]&lt;=60, "30 to 60 mins", Calls[[#This Row],[Duration]]&lt;=120, "1 to 2 hours", TRUE, "More than 2 hours")</f>
        <v>1 to 2 hours</v>
      </c>
      <c r="L525" s="4">
        <f>ROUND(Calls[[#This Row],[Satisfaction Rating]],0)</f>
        <v>4</v>
      </c>
    </row>
    <row r="526" spans="2:12" x14ac:dyDescent="0.3">
      <c r="B526" s="5" t="s">
        <v>548</v>
      </c>
      <c r="C526" s="6" t="s">
        <v>16</v>
      </c>
      <c r="D526" s="4">
        <v>141</v>
      </c>
      <c r="E526" s="13" t="s">
        <v>11</v>
      </c>
      <c r="F526" s="14">
        <v>45080</v>
      </c>
      <c r="G526" s="4">
        <v>54</v>
      </c>
      <c r="H526" s="4">
        <v>4.8</v>
      </c>
      <c r="I526" s="4">
        <f>IF(MONTH(Calls[[#This Row],[Date of Call]])&lt;=6, YEAR(Calls[[#This Row],[Date of Call]]), YEAR(Calls[[#This Row],[Date of Call]])+1)</f>
        <v>2023</v>
      </c>
      <c r="J526" s="5" t="str">
        <f>TEXT(Calls[[#This Row],[Date of Call]],"DDDD")</f>
        <v>Saturday</v>
      </c>
      <c r="K526" s="5" t="str">
        <f t="array" ref="K526">_xlfn.IFS(Calls[[#This Row],[Duration]]&lt;=10,"Under 10 mins", Calls[[#This Row],[Duration]]&lt;=30, "10 to 30 mins", Calls[[#This Row],[Duration]]&lt;=60, "30 to 60 mins", Calls[[#This Row],[Duration]]&lt;=120, "1 to 2 hours", TRUE, "More than 2 hours")</f>
        <v>More than 2 hours</v>
      </c>
      <c r="L526" s="4">
        <f>ROUND(Calls[[#This Row],[Satisfaction Rating]],0)</f>
        <v>5</v>
      </c>
    </row>
    <row r="527" spans="2:12" x14ac:dyDescent="0.3">
      <c r="B527" s="5" t="s">
        <v>549</v>
      </c>
      <c r="C527" s="6" t="s">
        <v>15</v>
      </c>
      <c r="D527" s="4">
        <v>147</v>
      </c>
      <c r="E527" s="13" t="s">
        <v>6</v>
      </c>
      <c r="F527" s="14">
        <v>45080</v>
      </c>
      <c r="G527" s="4">
        <v>115</v>
      </c>
      <c r="H527" s="4">
        <v>4.7</v>
      </c>
      <c r="I527" s="4">
        <f>IF(MONTH(Calls[[#This Row],[Date of Call]])&lt;=6, YEAR(Calls[[#This Row],[Date of Call]]), YEAR(Calls[[#This Row],[Date of Call]])+1)</f>
        <v>2023</v>
      </c>
      <c r="J527" s="5" t="str">
        <f>TEXT(Calls[[#This Row],[Date of Call]],"DDDD")</f>
        <v>Saturday</v>
      </c>
      <c r="K527" s="5" t="str">
        <f t="array" ref="K527">_xlfn.IFS(Calls[[#This Row],[Duration]]&lt;=10,"Under 10 mins", Calls[[#This Row],[Duration]]&lt;=30, "10 to 30 mins", Calls[[#This Row],[Duration]]&lt;=60, "30 to 60 mins", Calls[[#This Row],[Duration]]&lt;=120, "1 to 2 hours", TRUE, "More than 2 hours")</f>
        <v>More than 2 hours</v>
      </c>
      <c r="L527" s="4">
        <f>ROUND(Calls[[#This Row],[Satisfaction Rating]],0)</f>
        <v>5</v>
      </c>
    </row>
    <row r="528" spans="2:12" x14ac:dyDescent="0.3">
      <c r="B528" s="5" t="s">
        <v>550</v>
      </c>
      <c r="C528" s="6" t="s">
        <v>19</v>
      </c>
      <c r="D528" s="4">
        <v>49</v>
      </c>
      <c r="E528" s="13" t="s">
        <v>9</v>
      </c>
      <c r="F528" s="14">
        <v>45081</v>
      </c>
      <c r="G528" s="4">
        <v>100</v>
      </c>
      <c r="H528" s="4">
        <v>2.2000000000000002</v>
      </c>
      <c r="I528" s="4">
        <f>IF(MONTH(Calls[[#This Row],[Date of Call]])&lt;=6, YEAR(Calls[[#This Row],[Date of Call]]), YEAR(Calls[[#This Row],[Date of Call]])+1)</f>
        <v>2023</v>
      </c>
      <c r="J528" s="5" t="str">
        <f>TEXT(Calls[[#This Row],[Date of Call]],"DDDD")</f>
        <v>Sunday</v>
      </c>
      <c r="K528" s="5" t="str">
        <f t="array" ref="K528">_xlfn.IFS(Calls[[#This Row],[Duration]]&lt;=10,"Under 10 mins", Calls[[#This Row],[Duration]]&lt;=30, "10 to 30 mins", Calls[[#This Row],[Duration]]&lt;=60, "30 to 60 mins", Calls[[#This Row],[Duration]]&lt;=120, "1 to 2 hours", TRUE, "More than 2 hours")</f>
        <v>30 to 60 mins</v>
      </c>
      <c r="L528" s="4">
        <f>ROUND(Calls[[#This Row],[Satisfaction Rating]],0)</f>
        <v>2</v>
      </c>
    </row>
    <row r="529" spans="2:12" x14ac:dyDescent="0.3">
      <c r="B529" s="5" t="s">
        <v>551</v>
      </c>
      <c r="C529" s="6" t="s">
        <v>23</v>
      </c>
      <c r="D529" s="4">
        <v>75</v>
      </c>
      <c r="E529" s="13" t="s">
        <v>6</v>
      </c>
      <c r="F529" s="14">
        <v>45081</v>
      </c>
      <c r="G529" s="4">
        <v>38</v>
      </c>
      <c r="H529" s="4">
        <v>4.4000000000000004</v>
      </c>
      <c r="I529" s="4">
        <f>IF(MONTH(Calls[[#This Row],[Date of Call]])&lt;=6, YEAR(Calls[[#This Row],[Date of Call]]), YEAR(Calls[[#This Row],[Date of Call]])+1)</f>
        <v>2023</v>
      </c>
      <c r="J529" s="5" t="str">
        <f>TEXT(Calls[[#This Row],[Date of Call]],"DDDD")</f>
        <v>Sunday</v>
      </c>
      <c r="K529" s="5" t="str">
        <f t="array" ref="K529">_xlfn.IFS(Calls[[#This Row],[Duration]]&lt;=10,"Under 10 mins", Calls[[#This Row],[Duration]]&lt;=30, "10 to 30 mins", Calls[[#This Row],[Duration]]&lt;=60, "30 to 60 mins", Calls[[#This Row],[Duration]]&lt;=120, "1 to 2 hours", TRUE, "More than 2 hours")</f>
        <v>1 to 2 hours</v>
      </c>
      <c r="L529" s="4">
        <f>ROUND(Calls[[#This Row],[Satisfaction Rating]],0)</f>
        <v>4</v>
      </c>
    </row>
    <row r="530" spans="2:12" x14ac:dyDescent="0.3">
      <c r="B530" s="5" t="s">
        <v>552</v>
      </c>
      <c r="C530" s="6" t="s">
        <v>16</v>
      </c>
      <c r="D530" s="4">
        <v>48</v>
      </c>
      <c r="E530" s="13" t="s">
        <v>11</v>
      </c>
      <c r="F530" s="14">
        <v>45082</v>
      </c>
      <c r="G530" s="4">
        <v>120</v>
      </c>
      <c r="H530" s="4">
        <v>4.0999999999999996</v>
      </c>
      <c r="I530" s="4">
        <f>IF(MONTH(Calls[[#This Row],[Date of Call]])&lt;=6, YEAR(Calls[[#This Row],[Date of Call]]), YEAR(Calls[[#This Row],[Date of Call]])+1)</f>
        <v>2023</v>
      </c>
      <c r="J530" s="5" t="str">
        <f>TEXT(Calls[[#This Row],[Date of Call]],"DDDD")</f>
        <v>Monday</v>
      </c>
      <c r="K530" s="5" t="str">
        <f t="array" ref="K530">_xlfn.IFS(Calls[[#This Row],[Duration]]&lt;=10,"Under 10 mins", Calls[[#This Row],[Duration]]&lt;=30, "10 to 30 mins", Calls[[#This Row],[Duration]]&lt;=60, "30 to 60 mins", Calls[[#This Row],[Duration]]&lt;=120, "1 to 2 hours", TRUE, "More than 2 hours")</f>
        <v>30 to 60 mins</v>
      </c>
      <c r="L530" s="4">
        <f>ROUND(Calls[[#This Row],[Satisfaction Rating]],0)</f>
        <v>4</v>
      </c>
    </row>
    <row r="531" spans="2:12" x14ac:dyDescent="0.3">
      <c r="B531" s="5" t="s">
        <v>553</v>
      </c>
      <c r="C531" s="6" t="s">
        <v>22</v>
      </c>
      <c r="D531" s="4">
        <v>48</v>
      </c>
      <c r="E531" s="13" t="s">
        <v>11</v>
      </c>
      <c r="F531" s="14">
        <v>45082</v>
      </c>
      <c r="G531" s="4">
        <v>120</v>
      </c>
      <c r="H531" s="4">
        <v>4.0999999999999996</v>
      </c>
      <c r="I531" s="4">
        <f>IF(MONTH(Calls[[#This Row],[Date of Call]])&lt;=6, YEAR(Calls[[#This Row],[Date of Call]]), YEAR(Calls[[#This Row],[Date of Call]])+1)</f>
        <v>2023</v>
      </c>
      <c r="J531" s="5" t="str">
        <f>TEXT(Calls[[#This Row],[Date of Call]],"DDDD")</f>
        <v>Monday</v>
      </c>
      <c r="K531" s="5" t="str">
        <f t="array" ref="K531">_xlfn.IFS(Calls[[#This Row],[Duration]]&lt;=10,"Under 10 mins", Calls[[#This Row],[Duration]]&lt;=30, "10 to 30 mins", Calls[[#This Row],[Duration]]&lt;=60, "30 to 60 mins", Calls[[#This Row],[Duration]]&lt;=120, "1 to 2 hours", TRUE, "More than 2 hours")</f>
        <v>30 to 60 mins</v>
      </c>
      <c r="L531" s="4">
        <f>ROUND(Calls[[#This Row],[Satisfaction Rating]],0)</f>
        <v>4</v>
      </c>
    </row>
    <row r="532" spans="2:12" x14ac:dyDescent="0.3">
      <c r="B532" s="5" t="s">
        <v>554</v>
      </c>
      <c r="C532" s="6" t="s">
        <v>12</v>
      </c>
      <c r="D532" s="4">
        <v>138</v>
      </c>
      <c r="E532" s="13" t="s">
        <v>9</v>
      </c>
      <c r="F532" s="14">
        <v>45082</v>
      </c>
      <c r="G532" s="4">
        <v>29</v>
      </c>
      <c r="H532" s="4">
        <v>4.4000000000000004</v>
      </c>
      <c r="I532" s="4">
        <f>IF(MONTH(Calls[[#This Row],[Date of Call]])&lt;=6, YEAR(Calls[[#This Row],[Date of Call]]), YEAR(Calls[[#This Row],[Date of Call]])+1)</f>
        <v>2023</v>
      </c>
      <c r="J532" s="5" t="str">
        <f>TEXT(Calls[[#This Row],[Date of Call]],"DDDD")</f>
        <v>Monday</v>
      </c>
      <c r="K532" s="5" t="str">
        <f t="array" ref="K532">_xlfn.IFS(Calls[[#This Row],[Duration]]&lt;=10,"Under 10 mins", Calls[[#This Row],[Duration]]&lt;=30, "10 to 30 mins", Calls[[#This Row],[Duration]]&lt;=60, "30 to 60 mins", Calls[[#This Row],[Duration]]&lt;=120, "1 to 2 hours", TRUE, "More than 2 hours")</f>
        <v>More than 2 hours</v>
      </c>
      <c r="L532" s="4">
        <f>ROUND(Calls[[#This Row],[Satisfaction Rating]],0)</f>
        <v>4</v>
      </c>
    </row>
    <row r="533" spans="2:12" x14ac:dyDescent="0.3">
      <c r="B533" s="5" t="s">
        <v>555</v>
      </c>
      <c r="C533" s="6" t="s">
        <v>7</v>
      </c>
      <c r="D533" s="4">
        <v>144</v>
      </c>
      <c r="E533" s="13" t="s">
        <v>9</v>
      </c>
      <c r="F533" s="14">
        <v>45083</v>
      </c>
      <c r="G533" s="4">
        <v>25</v>
      </c>
      <c r="H533" s="4">
        <v>3.7</v>
      </c>
      <c r="I533" s="4">
        <f>IF(MONTH(Calls[[#This Row],[Date of Call]])&lt;=6, YEAR(Calls[[#This Row],[Date of Call]]), YEAR(Calls[[#This Row],[Date of Call]])+1)</f>
        <v>2023</v>
      </c>
      <c r="J533" s="5" t="str">
        <f>TEXT(Calls[[#This Row],[Date of Call]],"DDDD")</f>
        <v>Tuesday</v>
      </c>
      <c r="K533" s="5" t="str">
        <f t="array" ref="K533">_xlfn.IFS(Calls[[#This Row],[Duration]]&lt;=10,"Under 10 mins", Calls[[#This Row],[Duration]]&lt;=30, "10 to 30 mins", Calls[[#This Row],[Duration]]&lt;=60, "30 to 60 mins", Calls[[#This Row],[Duration]]&lt;=120, "1 to 2 hours", TRUE, "More than 2 hours")</f>
        <v>More than 2 hours</v>
      </c>
      <c r="L533" s="4">
        <f>ROUND(Calls[[#This Row],[Satisfaction Rating]],0)</f>
        <v>4</v>
      </c>
    </row>
    <row r="534" spans="2:12" x14ac:dyDescent="0.3">
      <c r="B534" s="5" t="s">
        <v>556</v>
      </c>
      <c r="C534" s="6" t="s">
        <v>17</v>
      </c>
      <c r="D534" s="4">
        <v>119</v>
      </c>
      <c r="E534" s="13" t="s">
        <v>6</v>
      </c>
      <c r="F534" s="14">
        <v>45084</v>
      </c>
      <c r="G534" s="4">
        <v>116</v>
      </c>
      <c r="H534" s="4">
        <v>3.8</v>
      </c>
      <c r="I534" s="4">
        <f>IF(MONTH(Calls[[#This Row],[Date of Call]])&lt;=6, YEAR(Calls[[#This Row],[Date of Call]]), YEAR(Calls[[#This Row],[Date of Call]])+1)</f>
        <v>2023</v>
      </c>
      <c r="J534" s="5" t="str">
        <f>TEXT(Calls[[#This Row],[Date of Call]],"DDDD")</f>
        <v>Wednesday</v>
      </c>
      <c r="K534" s="5" t="str">
        <f t="array" ref="K534">_xlfn.IFS(Calls[[#This Row],[Duration]]&lt;=10,"Under 10 mins", Calls[[#This Row],[Duration]]&lt;=30, "10 to 30 mins", Calls[[#This Row],[Duration]]&lt;=60, "30 to 60 mins", Calls[[#This Row],[Duration]]&lt;=120, "1 to 2 hours", TRUE, "More than 2 hours")</f>
        <v>1 to 2 hours</v>
      </c>
      <c r="L534" s="4">
        <f>ROUND(Calls[[#This Row],[Satisfaction Rating]],0)</f>
        <v>4</v>
      </c>
    </row>
    <row r="535" spans="2:12" x14ac:dyDescent="0.3">
      <c r="B535" s="5" t="s">
        <v>557</v>
      </c>
      <c r="C535" s="6" t="s">
        <v>12</v>
      </c>
      <c r="D535" s="4">
        <v>101</v>
      </c>
      <c r="E535" s="13" t="s">
        <v>11</v>
      </c>
      <c r="F535" s="14">
        <v>45085</v>
      </c>
      <c r="G535" s="4">
        <v>132</v>
      </c>
      <c r="H535" s="4">
        <v>4.3</v>
      </c>
      <c r="I535" s="4">
        <f>IF(MONTH(Calls[[#This Row],[Date of Call]])&lt;=6, YEAR(Calls[[#This Row],[Date of Call]]), YEAR(Calls[[#This Row],[Date of Call]])+1)</f>
        <v>2023</v>
      </c>
      <c r="J535" s="5" t="str">
        <f>TEXT(Calls[[#This Row],[Date of Call]],"DDDD")</f>
        <v>Thursday</v>
      </c>
      <c r="K535" s="5" t="str">
        <f t="array" ref="K535">_xlfn.IFS(Calls[[#This Row],[Duration]]&lt;=10,"Under 10 mins", Calls[[#This Row],[Duration]]&lt;=30, "10 to 30 mins", Calls[[#This Row],[Duration]]&lt;=60, "30 to 60 mins", Calls[[#This Row],[Duration]]&lt;=120, "1 to 2 hours", TRUE, "More than 2 hours")</f>
        <v>1 to 2 hours</v>
      </c>
      <c r="L535" s="4">
        <f>ROUND(Calls[[#This Row],[Satisfaction Rating]],0)</f>
        <v>4</v>
      </c>
    </row>
    <row r="536" spans="2:12" x14ac:dyDescent="0.3">
      <c r="B536" s="5" t="s">
        <v>558</v>
      </c>
      <c r="C536" s="6" t="s">
        <v>7</v>
      </c>
      <c r="D536" s="4">
        <v>59</v>
      </c>
      <c r="E536" s="13" t="s">
        <v>6</v>
      </c>
      <c r="F536" s="14">
        <v>45086</v>
      </c>
      <c r="G536" s="4">
        <v>90</v>
      </c>
      <c r="H536" s="4">
        <v>3.5</v>
      </c>
      <c r="I536" s="4">
        <f>IF(MONTH(Calls[[#This Row],[Date of Call]])&lt;=6, YEAR(Calls[[#This Row],[Date of Call]]), YEAR(Calls[[#This Row],[Date of Call]])+1)</f>
        <v>2023</v>
      </c>
      <c r="J536" s="5" t="str">
        <f>TEXT(Calls[[#This Row],[Date of Call]],"DDDD")</f>
        <v>Friday</v>
      </c>
      <c r="K536" s="5" t="str">
        <f t="array" ref="K536">_xlfn.IFS(Calls[[#This Row],[Duration]]&lt;=10,"Under 10 mins", Calls[[#This Row],[Duration]]&lt;=30, "10 to 30 mins", Calls[[#This Row],[Duration]]&lt;=60, "30 to 60 mins", Calls[[#This Row],[Duration]]&lt;=120, "1 to 2 hours", TRUE, "More than 2 hours")</f>
        <v>30 to 60 mins</v>
      </c>
      <c r="L536" s="4">
        <f>ROUND(Calls[[#This Row],[Satisfaction Rating]],0)</f>
        <v>4</v>
      </c>
    </row>
    <row r="537" spans="2:12" x14ac:dyDescent="0.3">
      <c r="B537" s="5" t="s">
        <v>559</v>
      </c>
      <c r="C537" s="6" t="s">
        <v>14</v>
      </c>
      <c r="D537" s="4">
        <v>125</v>
      </c>
      <c r="E537" s="13" t="s">
        <v>10</v>
      </c>
      <c r="F537" s="14">
        <v>45086</v>
      </c>
      <c r="G537" s="4">
        <v>87</v>
      </c>
      <c r="H537" s="4">
        <v>4.0999999999999996</v>
      </c>
      <c r="I537" s="4">
        <f>IF(MONTH(Calls[[#This Row],[Date of Call]])&lt;=6, YEAR(Calls[[#This Row],[Date of Call]]), YEAR(Calls[[#This Row],[Date of Call]])+1)</f>
        <v>2023</v>
      </c>
      <c r="J537" s="5" t="str">
        <f>TEXT(Calls[[#This Row],[Date of Call]],"DDDD")</f>
        <v>Friday</v>
      </c>
      <c r="K537" s="5" t="str">
        <f t="array" ref="K537">_xlfn.IFS(Calls[[#This Row],[Duration]]&lt;=10,"Under 10 mins", Calls[[#This Row],[Duration]]&lt;=30, "10 to 30 mins", Calls[[#This Row],[Duration]]&lt;=60, "30 to 60 mins", Calls[[#This Row],[Duration]]&lt;=120, "1 to 2 hours", TRUE, "More than 2 hours")</f>
        <v>More than 2 hours</v>
      </c>
      <c r="L537" s="4">
        <f>ROUND(Calls[[#This Row],[Satisfaction Rating]],0)</f>
        <v>4</v>
      </c>
    </row>
    <row r="538" spans="2:12" x14ac:dyDescent="0.3">
      <c r="B538" s="5" t="s">
        <v>560</v>
      </c>
      <c r="C538" s="6" t="s">
        <v>18</v>
      </c>
      <c r="D538" s="4">
        <v>147</v>
      </c>
      <c r="E538" s="13" t="s">
        <v>6</v>
      </c>
      <c r="F538" s="14">
        <v>45086</v>
      </c>
      <c r="G538" s="4">
        <v>140</v>
      </c>
      <c r="H538" s="4">
        <v>4.2</v>
      </c>
      <c r="I538" s="4">
        <f>IF(MONTH(Calls[[#This Row],[Date of Call]])&lt;=6, YEAR(Calls[[#This Row],[Date of Call]]), YEAR(Calls[[#This Row],[Date of Call]])+1)</f>
        <v>2023</v>
      </c>
      <c r="J538" s="5" t="str">
        <f>TEXT(Calls[[#This Row],[Date of Call]],"DDDD")</f>
        <v>Friday</v>
      </c>
      <c r="K538" s="5" t="str">
        <f t="array" ref="K538">_xlfn.IFS(Calls[[#This Row],[Duration]]&lt;=10,"Under 10 mins", Calls[[#This Row],[Duration]]&lt;=30, "10 to 30 mins", Calls[[#This Row],[Duration]]&lt;=60, "30 to 60 mins", Calls[[#This Row],[Duration]]&lt;=120, "1 to 2 hours", TRUE, "More than 2 hours")</f>
        <v>More than 2 hours</v>
      </c>
      <c r="L538" s="4">
        <f>ROUND(Calls[[#This Row],[Satisfaction Rating]],0)</f>
        <v>4</v>
      </c>
    </row>
    <row r="539" spans="2:12" x14ac:dyDescent="0.3">
      <c r="B539" s="5" t="s">
        <v>561</v>
      </c>
      <c r="C539" s="6" t="s">
        <v>24</v>
      </c>
      <c r="D539" s="4">
        <v>76</v>
      </c>
      <c r="E539" s="13" t="s">
        <v>6</v>
      </c>
      <c r="F539" s="14">
        <v>45086</v>
      </c>
      <c r="G539" s="4">
        <v>164</v>
      </c>
      <c r="H539" s="4">
        <v>4.5</v>
      </c>
      <c r="I539" s="4">
        <f>IF(MONTH(Calls[[#This Row],[Date of Call]])&lt;=6, YEAR(Calls[[#This Row],[Date of Call]]), YEAR(Calls[[#This Row],[Date of Call]])+1)</f>
        <v>2023</v>
      </c>
      <c r="J539" s="5" t="str">
        <f>TEXT(Calls[[#This Row],[Date of Call]],"DDDD")</f>
        <v>Friday</v>
      </c>
      <c r="K539" s="5" t="str">
        <f t="array" ref="K539">_xlfn.IFS(Calls[[#This Row],[Duration]]&lt;=10,"Under 10 mins", Calls[[#This Row],[Duration]]&lt;=30, "10 to 30 mins", Calls[[#This Row],[Duration]]&lt;=60, "30 to 60 mins", Calls[[#This Row],[Duration]]&lt;=120, "1 to 2 hours", TRUE, "More than 2 hours")</f>
        <v>1 to 2 hours</v>
      </c>
      <c r="L539" s="4">
        <f>ROUND(Calls[[#This Row],[Satisfaction Rating]],0)</f>
        <v>5</v>
      </c>
    </row>
    <row r="540" spans="2:12" x14ac:dyDescent="0.3">
      <c r="B540" s="5" t="s">
        <v>562</v>
      </c>
      <c r="C540" s="6" t="s">
        <v>15</v>
      </c>
      <c r="D540" s="4">
        <v>99</v>
      </c>
      <c r="E540" s="13" t="s">
        <v>11</v>
      </c>
      <c r="F540" s="14">
        <v>45087</v>
      </c>
      <c r="G540" s="4">
        <v>180</v>
      </c>
      <c r="H540" s="4">
        <v>3.8</v>
      </c>
      <c r="I540" s="4">
        <f>IF(MONTH(Calls[[#This Row],[Date of Call]])&lt;=6, YEAR(Calls[[#This Row],[Date of Call]]), YEAR(Calls[[#This Row],[Date of Call]])+1)</f>
        <v>2023</v>
      </c>
      <c r="J540" s="5" t="str">
        <f>TEXT(Calls[[#This Row],[Date of Call]],"DDDD")</f>
        <v>Saturday</v>
      </c>
      <c r="K540" s="5" t="str">
        <f t="array" ref="K540">_xlfn.IFS(Calls[[#This Row],[Duration]]&lt;=10,"Under 10 mins", Calls[[#This Row],[Duration]]&lt;=30, "10 to 30 mins", Calls[[#This Row],[Duration]]&lt;=60, "30 to 60 mins", Calls[[#This Row],[Duration]]&lt;=120, "1 to 2 hours", TRUE, "More than 2 hours")</f>
        <v>1 to 2 hours</v>
      </c>
      <c r="L540" s="4">
        <f>ROUND(Calls[[#This Row],[Satisfaction Rating]],0)</f>
        <v>4</v>
      </c>
    </row>
    <row r="541" spans="2:12" x14ac:dyDescent="0.3">
      <c r="B541" s="5" t="s">
        <v>563</v>
      </c>
      <c r="C541" s="6" t="s">
        <v>5</v>
      </c>
      <c r="D541" s="4">
        <v>111</v>
      </c>
      <c r="E541" s="13" t="s">
        <v>13</v>
      </c>
      <c r="F541" s="14">
        <v>45088</v>
      </c>
      <c r="G541" s="4">
        <v>22</v>
      </c>
      <c r="H541" s="4">
        <v>4.0999999999999996</v>
      </c>
      <c r="I541" s="4">
        <f>IF(MONTH(Calls[[#This Row],[Date of Call]])&lt;=6, YEAR(Calls[[#This Row],[Date of Call]]), YEAR(Calls[[#This Row],[Date of Call]])+1)</f>
        <v>2023</v>
      </c>
      <c r="J541" s="5" t="str">
        <f>TEXT(Calls[[#This Row],[Date of Call]],"DDDD")</f>
        <v>Sunday</v>
      </c>
      <c r="K541" s="5" t="str">
        <f t="array" ref="K541">_xlfn.IFS(Calls[[#This Row],[Duration]]&lt;=10,"Under 10 mins", Calls[[#This Row],[Duration]]&lt;=30, "10 to 30 mins", Calls[[#This Row],[Duration]]&lt;=60, "30 to 60 mins", Calls[[#This Row],[Duration]]&lt;=120, "1 to 2 hours", TRUE, "More than 2 hours")</f>
        <v>1 to 2 hours</v>
      </c>
      <c r="L541" s="4">
        <f>ROUND(Calls[[#This Row],[Satisfaction Rating]],0)</f>
        <v>4</v>
      </c>
    </row>
    <row r="542" spans="2:12" x14ac:dyDescent="0.3">
      <c r="B542" s="5" t="s">
        <v>564</v>
      </c>
      <c r="C542" s="6" t="s">
        <v>8</v>
      </c>
      <c r="D542" s="4">
        <v>147</v>
      </c>
      <c r="E542" s="13" t="s">
        <v>10</v>
      </c>
      <c r="F542" s="14">
        <v>45088</v>
      </c>
      <c r="G542" s="4">
        <v>82</v>
      </c>
      <c r="H542" s="4">
        <v>4.4000000000000004</v>
      </c>
      <c r="I542" s="4">
        <f>IF(MONTH(Calls[[#This Row],[Date of Call]])&lt;=6, YEAR(Calls[[#This Row],[Date of Call]]), YEAR(Calls[[#This Row],[Date of Call]])+1)</f>
        <v>2023</v>
      </c>
      <c r="J542" s="5" t="str">
        <f>TEXT(Calls[[#This Row],[Date of Call]],"DDDD")</f>
        <v>Sunday</v>
      </c>
      <c r="K542" s="5" t="str">
        <f t="array" ref="K542">_xlfn.IFS(Calls[[#This Row],[Duration]]&lt;=10,"Under 10 mins", Calls[[#This Row],[Duration]]&lt;=30, "10 to 30 mins", Calls[[#This Row],[Duration]]&lt;=60, "30 to 60 mins", Calls[[#This Row],[Duration]]&lt;=120, "1 to 2 hours", TRUE, "More than 2 hours")</f>
        <v>More than 2 hours</v>
      </c>
      <c r="L542" s="4">
        <f>ROUND(Calls[[#This Row],[Satisfaction Rating]],0)</f>
        <v>4</v>
      </c>
    </row>
    <row r="543" spans="2:12" x14ac:dyDescent="0.3">
      <c r="B543" s="5" t="s">
        <v>565</v>
      </c>
      <c r="C543" s="6" t="s">
        <v>20</v>
      </c>
      <c r="D543" s="4">
        <v>141</v>
      </c>
      <c r="E543" s="13" t="s">
        <v>11</v>
      </c>
      <c r="F543" s="14">
        <v>45088</v>
      </c>
      <c r="G543" s="4">
        <v>100</v>
      </c>
      <c r="H543" s="4">
        <v>4.5999999999999996</v>
      </c>
      <c r="I543" s="4">
        <f>IF(MONTH(Calls[[#This Row],[Date of Call]])&lt;=6, YEAR(Calls[[#This Row],[Date of Call]]), YEAR(Calls[[#This Row],[Date of Call]])+1)</f>
        <v>2023</v>
      </c>
      <c r="J543" s="5" t="str">
        <f>TEXT(Calls[[#This Row],[Date of Call]],"DDDD")</f>
        <v>Sunday</v>
      </c>
      <c r="K543" s="5" t="str">
        <f t="array" ref="K543">_xlfn.IFS(Calls[[#This Row],[Duration]]&lt;=10,"Under 10 mins", Calls[[#This Row],[Duration]]&lt;=30, "10 to 30 mins", Calls[[#This Row],[Duration]]&lt;=60, "30 to 60 mins", Calls[[#This Row],[Duration]]&lt;=120, "1 to 2 hours", TRUE, "More than 2 hours")</f>
        <v>More than 2 hours</v>
      </c>
      <c r="L543" s="4">
        <f>ROUND(Calls[[#This Row],[Satisfaction Rating]],0)</f>
        <v>5</v>
      </c>
    </row>
    <row r="544" spans="2:12" x14ac:dyDescent="0.3">
      <c r="B544" s="5" t="s">
        <v>566</v>
      </c>
      <c r="C544" s="6" t="s">
        <v>24</v>
      </c>
      <c r="D544" s="4">
        <v>71</v>
      </c>
      <c r="E544" s="13" t="s">
        <v>6</v>
      </c>
      <c r="F544" s="14">
        <v>45089</v>
      </c>
      <c r="G544" s="4">
        <v>52</v>
      </c>
      <c r="H544" s="4">
        <v>3.4</v>
      </c>
      <c r="I544" s="4">
        <f>IF(MONTH(Calls[[#This Row],[Date of Call]])&lt;=6, YEAR(Calls[[#This Row],[Date of Call]]), YEAR(Calls[[#This Row],[Date of Call]])+1)</f>
        <v>2023</v>
      </c>
      <c r="J544" s="5" t="str">
        <f>TEXT(Calls[[#This Row],[Date of Call]],"DDDD")</f>
        <v>Monday</v>
      </c>
      <c r="K544" s="5" t="str">
        <f t="array" ref="K544">_xlfn.IFS(Calls[[#This Row],[Duration]]&lt;=10,"Under 10 mins", Calls[[#This Row],[Duration]]&lt;=30, "10 to 30 mins", Calls[[#This Row],[Duration]]&lt;=60, "30 to 60 mins", Calls[[#This Row],[Duration]]&lt;=120, "1 to 2 hours", TRUE, "More than 2 hours")</f>
        <v>1 to 2 hours</v>
      </c>
      <c r="L544" s="4">
        <f>ROUND(Calls[[#This Row],[Satisfaction Rating]],0)</f>
        <v>3</v>
      </c>
    </row>
    <row r="545" spans="2:12" x14ac:dyDescent="0.3">
      <c r="B545" s="5" t="s">
        <v>567</v>
      </c>
      <c r="C545" s="6" t="s">
        <v>24</v>
      </c>
      <c r="D545" s="4">
        <v>121</v>
      </c>
      <c r="E545" s="13" t="s">
        <v>10</v>
      </c>
      <c r="F545" s="14">
        <v>45090</v>
      </c>
      <c r="G545" s="4">
        <v>84</v>
      </c>
      <c r="H545" s="4">
        <v>4.5999999999999996</v>
      </c>
      <c r="I545" s="4">
        <f>IF(MONTH(Calls[[#This Row],[Date of Call]])&lt;=6, YEAR(Calls[[#This Row],[Date of Call]]), YEAR(Calls[[#This Row],[Date of Call]])+1)</f>
        <v>2023</v>
      </c>
      <c r="J545" s="5" t="str">
        <f>TEXT(Calls[[#This Row],[Date of Call]],"DDDD")</f>
        <v>Tuesday</v>
      </c>
      <c r="K545" s="5" t="str">
        <f t="array" ref="K545">_xlfn.IFS(Calls[[#This Row],[Duration]]&lt;=10,"Under 10 mins", Calls[[#This Row],[Duration]]&lt;=30, "10 to 30 mins", Calls[[#This Row],[Duration]]&lt;=60, "30 to 60 mins", Calls[[#This Row],[Duration]]&lt;=120, "1 to 2 hours", TRUE, "More than 2 hours")</f>
        <v>More than 2 hours</v>
      </c>
      <c r="L545" s="4">
        <f>ROUND(Calls[[#This Row],[Satisfaction Rating]],0)</f>
        <v>5</v>
      </c>
    </row>
    <row r="546" spans="2:12" x14ac:dyDescent="0.3">
      <c r="B546" s="5" t="s">
        <v>568</v>
      </c>
      <c r="C546" s="6" t="s">
        <v>24</v>
      </c>
      <c r="D546" s="4">
        <v>60</v>
      </c>
      <c r="E546" s="13" t="s">
        <v>10</v>
      </c>
      <c r="F546" s="14">
        <v>45090</v>
      </c>
      <c r="G546" s="4">
        <v>37</v>
      </c>
      <c r="H546" s="4">
        <v>3.9</v>
      </c>
      <c r="I546" s="4">
        <f>IF(MONTH(Calls[[#This Row],[Date of Call]])&lt;=6, YEAR(Calls[[#This Row],[Date of Call]]), YEAR(Calls[[#This Row],[Date of Call]])+1)</f>
        <v>2023</v>
      </c>
      <c r="J546" s="5" t="str">
        <f>TEXT(Calls[[#This Row],[Date of Call]],"DDDD")</f>
        <v>Tuesday</v>
      </c>
      <c r="K546" s="5" t="str">
        <f t="array" ref="K546">_xlfn.IFS(Calls[[#This Row],[Duration]]&lt;=10,"Under 10 mins", Calls[[#This Row],[Duration]]&lt;=30, "10 to 30 mins", Calls[[#This Row],[Duration]]&lt;=60, "30 to 60 mins", Calls[[#This Row],[Duration]]&lt;=120, "1 to 2 hours", TRUE, "More than 2 hours")</f>
        <v>30 to 60 mins</v>
      </c>
      <c r="L546" s="4">
        <f>ROUND(Calls[[#This Row],[Satisfaction Rating]],0)</f>
        <v>4</v>
      </c>
    </row>
    <row r="547" spans="2:12" x14ac:dyDescent="0.3">
      <c r="B547" s="5" t="s">
        <v>569</v>
      </c>
      <c r="C547" s="6" t="s">
        <v>19</v>
      </c>
      <c r="D547" s="4">
        <v>158</v>
      </c>
      <c r="E547" s="13" t="s">
        <v>11</v>
      </c>
      <c r="F547" s="14">
        <v>45091</v>
      </c>
      <c r="G547" s="4">
        <v>190</v>
      </c>
      <c r="H547" s="4">
        <v>4</v>
      </c>
      <c r="I547" s="4">
        <f>IF(MONTH(Calls[[#This Row],[Date of Call]])&lt;=6, YEAR(Calls[[#This Row],[Date of Call]]), YEAR(Calls[[#This Row],[Date of Call]])+1)</f>
        <v>2023</v>
      </c>
      <c r="J547" s="5" t="str">
        <f>TEXT(Calls[[#This Row],[Date of Call]],"DDDD")</f>
        <v>Wednesday</v>
      </c>
      <c r="K547" s="5" t="str">
        <f t="array" ref="K547">_xlfn.IFS(Calls[[#This Row],[Duration]]&lt;=10,"Under 10 mins", Calls[[#This Row],[Duration]]&lt;=30, "10 to 30 mins", Calls[[#This Row],[Duration]]&lt;=60, "30 to 60 mins", Calls[[#This Row],[Duration]]&lt;=120, "1 to 2 hours", TRUE, "More than 2 hours")</f>
        <v>More than 2 hours</v>
      </c>
      <c r="L547" s="4">
        <f>ROUND(Calls[[#This Row],[Satisfaction Rating]],0)</f>
        <v>4</v>
      </c>
    </row>
    <row r="548" spans="2:12" x14ac:dyDescent="0.3">
      <c r="B548" s="5" t="s">
        <v>570</v>
      </c>
      <c r="C548" s="6" t="s">
        <v>18</v>
      </c>
      <c r="D548" s="4">
        <v>159</v>
      </c>
      <c r="E548" s="13" t="s">
        <v>9</v>
      </c>
      <c r="F548" s="14">
        <v>45091</v>
      </c>
      <c r="G548" s="4">
        <v>66</v>
      </c>
      <c r="H548" s="4">
        <v>3.4</v>
      </c>
      <c r="I548" s="4">
        <f>IF(MONTH(Calls[[#This Row],[Date of Call]])&lt;=6, YEAR(Calls[[#This Row],[Date of Call]]), YEAR(Calls[[#This Row],[Date of Call]])+1)</f>
        <v>2023</v>
      </c>
      <c r="J548" s="5" t="str">
        <f>TEXT(Calls[[#This Row],[Date of Call]],"DDDD")</f>
        <v>Wednesday</v>
      </c>
      <c r="K548" s="5" t="str">
        <f t="array" ref="K548">_xlfn.IFS(Calls[[#This Row],[Duration]]&lt;=10,"Under 10 mins", Calls[[#This Row],[Duration]]&lt;=30, "10 to 30 mins", Calls[[#This Row],[Duration]]&lt;=60, "30 to 60 mins", Calls[[#This Row],[Duration]]&lt;=120, "1 to 2 hours", TRUE, "More than 2 hours")</f>
        <v>More than 2 hours</v>
      </c>
      <c r="L548" s="4">
        <f>ROUND(Calls[[#This Row],[Satisfaction Rating]],0)</f>
        <v>3</v>
      </c>
    </row>
    <row r="549" spans="2:12" x14ac:dyDescent="0.3">
      <c r="B549" s="5" t="s">
        <v>571</v>
      </c>
      <c r="C549" s="6" t="s">
        <v>12</v>
      </c>
      <c r="D549" s="4">
        <v>70</v>
      </c>
      <c r="E549" s="13" t="s">
        <v>6</v>
      </c>
      <c r="F549" s="14">
        <v>45092</v>
      </c>
      <c r="G549" s="4">
        <v>116</v>
      </c>
      <c r="H549" s="4">
        <v>3.2</v>
      </c>
      <c r="I549" s="4">
        <f>IF(MONTH(Calls[[#This Row],[Date of Call]])&lt;=6, YEAR(Calls[[#This Row],[Date of Call]]), YEAR(Calls[[#This Row],[Date of Call]])+1)</f>
        <v>2023</v>
      </c>
      <c r="J549" s="5" t="str">
        <f>TEXT(Calls[[#This Row],[Date of Call]],"DDDD")</f>
        <v>Thursday</v>
      </c>
      <c r="K549" s="5" t="str">
        <f t="array" ref="K549">_xlfn.IFS(Calls[[#This Row],[Duration]]&lt;=10,"Under 10 mins", Calls[[#This Row],[Duration]]&lt;=30, "10 to 30 mins", Calls[[#This Row],[Duration]]&lt;=60, "30 to 60 mins", Calls[[#This Row],[Duration]]&lt;=120, "1 to 2 hours", TRUE, "More than 2 hours")</f>
        <v>1 to 2 hours</v>
      </c>
      <c r="L549" s="4">
        <f>ROUND(Calls[[#This Row],[Satisfaction Rating]],0)</f>
        <v>3</v>
      </c>
    </row>
    <row r="550" spans="2:12" x14ac:dyDescent="0.3">
      <c r="B550" s="5" t="s">
        <v>572</v>
      </c>
      <c r="C550" s="6" t="s">
        <v>16</v>
      </c>
      <c r="D550" s="4">
        <v>78</v>
      </c>
      <c r="E550" s="13" t="s">
        <v>13</v>
      </c>
      <c r="F550" s="14">
        <v>45092</v>
      </c>
      <c r="G550" s="4">
        <v>28</v>
      </c>
      <c r="H550" s="4">
        <v>3.9</v>
      </c>
      <c r="I550" s="4">
        <f>IF(MONTH(Calls[[#This Row],[Date of Call]])&lt;=6, YEAR(Calls[[#This Row],[Date of Call]]), YEAR(Calls[[#This Row],[Date of Call]])+1)</f>
        <v>2023</v>
      </c>
      <c r="J550" s="5" t="str">
        <f>TEXT(Calls[[#This Row],[Date of Call]],"DDDD")</f>
        <v>Thursday</v>
      </c>
      <c r="K550" s="5" t="str">
        <f t="array" ref="K550">_xlfn.IFS(Calls[[#This Row],[Duration]]&lt;=10,"Under 10 mins", Calls[[#This Row],[Duration]]&lt;=30, "10 to 30 mins", Calls[[#This Row],[Duration]]&lt;=60, "30 to 60 mins", Calls[[#This Row],[Duration]]&lt;=120, "1 to 2 hours", TRUE, "More than 2 hours")</f>
        <v>1 to 2 hours</v>
      </c>
      <c r="L550" s="4">
        <f>ROUND(Calls[[#This Row],[Satisfaction Rating]],0)</f>
        <v>4</v>
      </c>
    </row>
    <row r="551" spans="2:12" x14ac:dyDescent="0.3">
      <c r="B551" s="5" t="s">
        <v>573</v>
      </c>
      <c r="C551" s="6" t="s">
        <v>8</v>
      </c>
      <c r="D551" s="4">
        <v>103</v>
      </c>
      <c r="E551" s="13" t="s">
        <v>6</v>
      </c>
      <c r="F551" s="14">
        <v>45092</v>
      </c>
      <c r="G551" s="4">
        <v>120</v>
      </c>
      <c r="H551" s="4">
        <v>5</v>
      </c>
      <c r="I551" s="4">
        <f>IF(MONTH(Calls[[#This Row],[Date of Call]])&lt;=6, YEAR(Calls[[#This Row],[Date of Call]]), YEAR(Calls[[#This Row],[Date of Call]])+1)</f>
        <v>2023</v>
      </c>
      <c r="J551" s="5" t="str">
        <f>TEXT(Calls[[#This Row],[Date of Call]],"DDDD")</f>
        <v>Thursday</v>
      </c>
      <c r="K551" s="5" t="str">
        <f t="array" ref="K551">_xlfn.IFS(Calls[[#This Row],[Duration]]&lt;=10,"Under 10 mins", Calls[[#This Row],[Duration]]&lt;=30, "10 to 30 mins", Calls[[#This Row],[Duration]]&lt;=60, "30 to 60 mins", Calls[[#This Row],[Duration]]&lt;=120, "1 to 2 hours", TRUE, "More than 2 hours")</f>
        <v>1 to 2 hours</v>
      </c>
      <c r="L551" s="4">
        <f>ROUND(Calls[[#This Row],[Satisfaction Rating]],0)</f>
        <v>5</v>
      </c>
    </row>
    <row r="552" spans="2:12" x14ac:dyDescent="0.3">
      <c r="B552" s="5" t="s">
        <v>574</v>
      </c>
      <c r="C552" s="6" t="s">
        <v>23</v>
      </c>
      <c r="D552" s="4">
        <v>108</v>
      </c>
      <c r="E552" s="13" t="s">
        <v>11</v>
      </c>
      <c r="F552" s="14">
        <v>45092</v>
      </c>
      <c r="G552" s="4">
        <v>56</v>
      </c>
      <c r="H552" s="4">
        <v>3.5</v>
      </c>
      <c r="I552" s="4">
        <f>IF(MONTH(Calls[[#This Row],[Date of Call]])&lt;=6, YEAR(Calls[[#This Row],[Date of Call]]), YEAR(Calls[[#This Row],[Date of Call]])+1)</f>
        <v>2023</v>
      </c>
      <c r="J552" s="5" t="str">
        <f>TEXT(Calls[[#This Row],[Date of Call]],"DDDD")</f>
        <v>Thursday</v>
      </c>
      <c r="K552" s="5" t="str">
        <f t="array" ref="K552">_xlfn.IFS(Calls[[#This Row],[Duration]]&lt;=10,"Under 10 mins", Calls[[#This Row],[Duration]]&lt;=30, "10 to 30 mins", Calls[[#This Row],[Duration]]&lt;=60, "30 to 60 mins", Calls[[#This Row],[Duration]]&lt;=120, "1 to 2 hours", TRUE, "More than 2 hours")</f>
        <v>1 to 2 hours</v>
      </c>
      <c r="L552" s="4">
        <f>ROUND(Calls[[#This Row],[Satisfaction Rating]],0)</f>
        <v>4</v>
      </c>
    </row>
    <row r="553" spans="2:12" x14ac:dyDescent="0.3">
      <c r="B553" s="5" t="s">
        <v>575</v>
      </c>
      <c r="C553" s="6" t="s">
        <v>23</v>
      </c>
      <c r="D553" s="4">
        <v>44</v>
      </c>
      <c r="E553" s="13" t="s">
        <v>10</v>
      </c>
      <c r="F553" s="14">
        <v>45092</v>
      </c>
      <c r="G553" s="4">
        <v>170</v>
      </c>
      <c r="H553" s="4">
        <v>3.8</v>
      </c>
      <c r="I553" s="4">
        <f>IF(MONTH(Calls[[#This Row],[Date of Call]])&lt;=6, YEAR(Calls[[#This Row],[Date of Call]]), YEAR(Calls[[#This Row],[Date of Call]])+1)</f>
        <v>2023</v>
      </c>
      <c r="J553" s="5" t="str">
        <f>TEXT(Calls[[#This Row],[Date of Call]],"DDDD")</f>
        <v>Thursday</v>
      </c>
      <c r="K553" s="5" t="str">
        <f t="array" ref="K553">_xlfn.IFS(Calls[[#This Row],[Duration]]&lt;=10,"Under 10 mins", Calls[[#This Row],[Duration]]&lt;=30, "10 to 30 mins", Calls[[#This Row],[Duration]]&lt;=60, "30 to 60 mins", Calls[[#This Row],[Duration]]&lt;=120, "1 to 2 hours", TRUE, "More than 2 hours")</f>
        <v>30 to 60 mins</v>
      </c>
      <c r="L553" s="4">
        <f>ROUND(Calls[[#This Row],[Satisfaction Rating]],0)</f>
        <v>4</v>
      </c>
    </row>
    <row r="554" spans="2:12" x14ac:dyDescent="0.3">
      <c r="B554" s="5" t="s">
        <v>576</v>
      </c>
      <c r="C554" s="6" t="s">
        <v>16</v>
      </c>
      <c r="D554" s="4">
        <v>127</v>
      </c>
      <c r="E554" s="13" t="s">
        <v>11</v>
      </c>
      <c r="F554" s="14">
        <v>45093</v>
      </c>
      <c r="G554" s="4">
        <v>200</v>
      </c>
      <c r="H554" s="4">
        <v>4.8</v>
      </c>
      <c r="I554" s="4">
        <f>IF(MONTH(Calls[[#This Row],[Date of Call]])&lt;=6, YEAR(Calls[[#This Row],[Date of Call]]), YEAR(Calls[[#This Row],[Date of Call]])+1)</f>
        <v>2023</v>
      </c>
      <c r="J554" s="5" t="str">
        <f>TEXT(Calls[[#This Row],[Date of Call]],"DDDD")</f>
        <v>Friday</v>
      </c>
      <c r="K554" s="5" t="str">
        <f t="array" ref="K554">_xlfn.IFS(Calls[[#This Row],[Duration]]&lt;=10,"Under 10 mins", Calls[[#This Row],[Duration]]&lt;=30, "10 to 30 mins", Calls[[#This Row],[Duration]]&lt;=60, "30 to 60 mins", Calls[[#This Row],[Duration]]&lt;=120, "1 to 2 hours", TRUE, "More than 2 hours")</f>
        <v>More than 2 hours</v>
      </c>
      <c r="L554" s="4">
        <f>ROUND(Calls[[#This Row],[Satisfaction Rating]],0)</f>
        <v>5</v>
      </c>
    </row>
    <row r="555" spans="2:12" x14ac:dyDescent="0.3">
      <c r="B555" s="5" t="s">
        <v>577</v>
      </c>
      <c r="C555" s="6" t="s">
        <v>8</v>
      </c>
      <c r="D555" s="4">
        <v>132</v>
      </c>
      <c r="E555" s="13" t="s">
        <v>6</v>
      </c>
      <c r="F555" s="14">
        <v>45094</v>
      </c>
      <c r="G555" s="4">
        <v>50</v>
      </c>
      <c r="H555" s="4">
        <v>4.2</v>
      </c>
      <c r="I555" s="4">
        <f>IF(MONTH(Calls[[#This Row],[Date of Call]])&lt;=6, YEAR(Calls[[#This Row],[Date of Call]]), YEAR(Calls[[#This Row],[Date of Call]])+1)</f>
        <v>2023</v>
      </c>
      <c r="J555" s="5" t="str">
        <f>TEXT(Calls[[#This Row],[Date of Call]],"DDDD")</f>
        <v>Saturday</v>
      </c>
      <c r="K555" s="5" t="str">
        <f t="array" ref="K555">_xlfn.IFS(Calls[[#This Row],[Duration]]&lt;=10,"Under 10 mins", Calls[[#This Row],[Duration]]&lt;=30, "10 to 30 mins", Calls[[#This Row],[Duration]]&lt;=60, "30 to 60 mins", Calls[[#This Row],[Duration]]&lt;=120, "1 to 2 hours", TRUE, "More than 2 hours")</f>
        <v>More than 2 hours</v>
      </c>
      <c r="L555" s="4">
        <f>ROUND(Calls[[#This Row],[Satisfaction Rating]],0)</f>
        <v>4</v>
      </c>
    </row>
    <row r="556" spans="2:12" x14ac:dyDescent="0.3">
      <c r="B556" s="5" t="s">
        <v>578</v>
      </c>
      <c r="C556" s="6" t="s">
        <v>20</v>
      </c>
      <c r="D556" s="4">
        <v>106</v>
      </c>
      <c r="E556" s="13" t="s">
        <v>13</v>
      </c>
      <c r="F556" s="14">
        <v>45094</v>
      </c>
      <c r="G556" s="4">
        <v>112</v>
      </c>
      <c r="H556" s="4">
        <v>3.7</v>
      </c>
      <c r="I556" s="4">
        <f>IF(MONTH(Calls[[#This Row],[Date of Call]])&lt;=6, YEAR(Calls[[#This Row],[Date of Call]]), YEAR(Calls[[#This Row],[Date of Call]])+1)</f>
        <v>2023</v>
      </c>
      <c r="J556" s="5" t="str">
        <f>TEXT(Calls[[#This Row],[Date of Call]],"DDDD")</f>
        <v>Saturday</v>
      </c>
      <c r="K556" s="5" t="str">
        <f t="array" ref="K556">_xlfn.IFS(Calls[[#This Row],[Duration]]&lt;=10,"Under 10 mins", Calls[[#This Row],[Duration]]&lt;=30, "10 to 30 mins", Calls[[#This Row],[Duration]]&lt;=60, "30 to 60 mins", Calls[[#This Row],[Duration]]&lt;=120, "1 to 2 hours", TRUE, "More than 2 hours")</f>
        <v>1 to 2 hours</v>
      </c>
      <c r="L556" s="4">
        <f>ROUND(Calls[[#This Row],[Satisfaction Rating]],0)</f>
        <v>4</v>
      </c>
    </row>
    <row r="557" spans="2:12" x14ac:dyDescent="0.3">
      <c r="B557" s="5" t="s">
        <v>579</v>
      </c>
      <c r="C557" s="6" t="s">
        <v>5</v>
      </c>
      <c r="D557" s="4">
        <v>107</v>
      </c>
      <c r="E557" s="13" t="s">
        <v>6</v>
      </c>
      <c r="F557" s="14">
        <v>45095</v>
      </c>
      <c r="G557" s="4">
        <v>39</v>
      </c>
      <c r="H557" s="4">
        <v>4.8</v>
      </c>
      <c r="I557" s="4">
        <f>IF(MONTH(Calls[[#This Row],[Date of Call]])&lt;=6, YEAR(Calls[[#This Row],[Date of Call]]), YEAR(Calls[[#This Row],[Date of Call]])+1)</f>
        <v>2023</v>
      </c>
      <c r="J557" s="5" t="str">
        <f>TEXT(Calls[[#This Row],[Date of Call]],"DDDD")</f>
        <v>Sunday</v>
      </c>
      <c r="K557" s="5" t="str">
        <f t="array" ref="K557">_xlfn.IFS(Calls[[#This Row],[Duration]]&lt;=10,"Under 10 mins", Calls[[#This Row],[Duration]]&lt;=30, "10 to 30 mins", Calls[[#This Row],[Duration]]&lt;=60, "30 to 60 mins", Calls[[#This Row],[Duration]]&lt;=120, "1 to 2 hours", TRUE, "More than 2 hours")</f>
        <v>1 to 2 hours</v>
      </c>
      <c r="L557" s="4">
        <f>ROUND(Calls[[#This Row],[Satisfaction Rating]],0)</f>
        <v>5</v>
      </c>
    </row>
    <row r="558" spans="2:12" x14ac:dyDescent="0.3">
      <c r="B558" s="5" t="s">
        <v>580</v>
      </c>
      <c r="C558" s="6" t="s">
        <v>18</v>
      </c>
      <c r="D558" s="4">
        <v>85</v>
      </c>
      <c r="E558" s="13" t="s">
        <v>13</v>
      </c>
      <c r="F558" s="14">
        <v>45095</v>
      </c>
      <c r="G558" s="4">
        <v>38</v>
      </c>
      <c r="H558" s="4">
        <v>4.8</v>
      </c>
      <c r="I558" s="4">
        <f>IF(MONTH(Calls[[#This Row],[Date of Call]])&lt;=6, YEAR(Calls[[#This Row],[Date of Call]]), YEAR(Calls[[#This Row],[Date of Call]])+1)</f>
        <v>2023</v>
      </c>
      <c r="J558" s="5" t="str">
        <f>TEXT(Calls[[#This Row],[Date of Call]],"DDDD")</f>
        <v>Sunday</v>
      </c>
      <c r="K558" s="5" t="str">
        <f t="array" ref="K558">_xlfn.IFS(Calls[[#This Row],[Duration]]&lt;=10,"Under 10 mins", Calls[[#This Row],[Duration]]&lt;=30, "10 to 30 mins", Calls[[#This Row],[Duration]]&lt;=60, "30 to 60 mins", Calls[[#This Row],[Duration]]&lt;=120, "1 to 2 hours", TRUE, "More than 2 hours")</f>
        <v>1 to 2 hours</v>
      </c>
      <c r="L558" s="4">
        <f>ROUND(Calls[[#This Row],[Satisfaction Rating]],0)</f>
        <v>5</v>
      </c>
    </row>
    <row r="559" spans="2:12" x14ac:dyDescent="0.3">
      <c r="B559" s="5" t="s">
        <v>581</v>
      </c>
      <c r="C559" s="6" t="s">
        <v>15</v>
      </c>
      <c r="D559" s="4">
        <v>49</v>
      </c>
      <c r="E559" s="13" t="s">
        <v>6</v>
      </c>
      <c r="F559" s="14">
        <v>45096</v>
      </c>
      <c r="G559" s="4">
        <v>84</v>
      </c>
      <c r="H559" s="4">
        <v>2.9</v>
      </c>
      <c r="I559" s="4">
        <f>IF(MONTH(Calls[[#This Row],[Date of Call]])&lt;=6, YEAR(Calls[[#This Row],[Date of Call]]), YEAR(Calls[[#This Row],[Date of Call]])+1)</f>
        <v>2023</v>
      </c>
      <c r="J559" s="5" t="str">
        <f>TEXT(Calls[[#This Row],[Date of Call]],"DDDD")</f>
        <v>Monday</v>
      </c>
      <c r="K559" s="5" t="str">
        <f t="array" ref="K559">_xlfn.IFS(Calls[[#This Row],[Duration]]&lt;=10,"Under 10 mins", Calls[[#This Row],[Duration]]&lt;=30, "10 to 30 mins", Calls[[#This Row],[Duration]]&lt;=60, "30 to 60 mins", Calls[[#This Row],[Duration]]&lt;=120, "1 to 2 hours", TRUE, "More than 2 hours")</f>
        <v>30 to 60 mins</v>
      </c>
      <c r="L559" s="4">
        <f>ROUND(Calls[[#This Row],[Satisfaction Rating]],0)</f>
        <v>3</v>
      </c>
    </row>
    <row r="560" spans="2:12" x14ac:dyDescent="0.3">
      <c r="B560" s="5" t="s">
        <v>582</v>
      </c>
      <c r="C560" s="6" t="s">
        <v>24</v>
      </c>
      <c r="D560" s="4">
        <v>117</v>
      </c>
      <c r="E560" s="13" t="s">
        <v>11</v>
      </c>
      <c r="F560" s="14">
        <v>45097</v>
      </c>
      <c r="G560" s="4">
        <v>82</v>
      </c>
      <c r="H560" s="4">
        <v>3.5</v>
      </c>
      <c r="I560" s="4">
        <f>IF(MONTH(Calls[[#This Row],[Date of Call]])&lt;=6, YEAR(Calls[[#This Row],[Date of Call]]), YEAR(Calls[[#This Row],[Date of Call]])+1)</f>
        <v>2023</v>
      </c>
      <c r="J560" s="5" t="str">
        <f>TEXT(Calls[[#This Row],[Date of Call]],"DDDD")</f>
        <v>Tuesday</v>
      </c>
      <c r="K560" s="5" t="str">
        <f t="array" ref="K560">_xlfn.IFS(Calls[[#This Row],[Duration]]&lt;=10,"Under 10 mins", Calls[[#This Row],[Duration]]&lt;=30, "10 to 30 mins", Calls[[#This Row],[Duration]]&lt;=60, "30 to 60 mins", Calls[[#This Row],[Duration]]&lt;=120, "1 to 2 hours", TRUE, "More than 2 hours")</f>
        <v>1 to 2 hours</v>
      </c>
      <c r="L560" s="4">
        <f>ROUND(Calls[[#This Row],[Satisfaction Rating]],0)</f>
        <v>4</v>
      </c>
    </row>
    <row r="561" spans="2:12" x14ac:dyDescent="0.3">
      <c r="B561" s="5" t="s">
        <v>583</v>
      </c>
      <c r="C561" s="6" t="s">
        <v>5</v>
      </c>
      <c r="D561" s="4">
        <v>136</v>
      </c>
      <c r="E561" s="13" t="s">
        <v>13</v>
      </c>
      <c r="F561" s="14">
        <v>45097</v>
      </c>
      <c r="G561" s="4">
        <v>37</v>
      </c>
      <c r="H561" s="4">
        <v>0.9</v>
      </c>
      <c r="I561" s="4">
        <f>IF(MONTH(Calls[[#This Row],[Date of Call]])&lt;=6, YEAR(Calls[[#This Row],[Date of Call]]), YEAR(Calls[[#This Row],[Date of Call]])+1)</f>
        <v>2023</v>
      </c>
      <c r="J561" s="5" t="str">
        <f>TEXT(Calls[[#This Row],[Date of Call]],"DDDD")</f>
        <v>Tuesday</v>
      </c>
      <c r="K561" s="5" t="str">
        <f t="array" ref="K561">_xlfn.IFS(Calls[[#This Row],[Duration]]&lt;=10,"Under 10 mins", Calls[[#This Row],[Duration]]&lt;=30, "10 to 30 mins", Calls[[#This Row],[Duration]]&lt;=60, "30 to 60 mins", Calls[[#This Row],[Duration]]&lt;=120, "1 to 2 hours", TRUE, "More than 2 hours")</f>
        <v>More than 2 hours</v>
      </c>
      <c r="L561" s="4">
        <f>ROUND(Calls[[#This Row],[Satisfaction Rating]],0)</f>
        <v>1</v>
      </c>
    </row>
    <row r="562" spans="2:12" x14ac:dyDescent="0.3">
      <c r="B562" s="5" t="s">
        <v>584</v>
      </c>
      <c r="C562" s="6" t="s">
        <v>23</v>
      </c>
      <c r="D562" s="4">
        <v>130</v>
      </c>
      <c r="E562" s="13" t="s">
        <v>9</v>
      </c>
      <c r="F562" s="14">
        <v>45098</v>
      </c>
      <c r="G562" s="4">
        <v>87</v>
      </c>
      <c r="H562" s="4">
        <v>3.4</v>
      </c>
      <c r="I562" s="4">
        <f>IF(MONTH(Calls[[#This Row],[Date of Call]])&lt;=6, YEAR(Calls[[#This Row],[Date of Call]]), YEAR(Calls[[#This Row],[Date of Call]])+1)</f>
        <v>2023</v>
      </c>
      <c r="J562" s="5" t="str">
        <f>TEXT(Calls[[#This Row],[Date of Call]],"DDDD")</f>
        <v>Wednesday</v>
      </c>
      <c r="K562" s="5" t="str">
        <f t="array" ref="K562">_xlfn.IFS(Calls[[#This Row],[Duration]]&lt;=10,"Under 10 mins", Calls[[#This Row],[Duration]]&lt;=30, "10 to 30 mins", Calls[[#This Row],[Duration]]&lt;=60, "30 to 60 mins", Calls[[#This Row],[Duration]]&lt;=120, "1 to 2 hours", TRUE, "More than 2 hours")</f>
        <v>More than 2 hours</v>
      </c>
      <c r="L562" s="4">
        <f>ROUND(Calls[[#This Row],[Satisfaction Rating]],0)</f>
        <v>3</v>
      </c>
    </row>
    <row r="563" spans="2:12" x14ac:dyDescent="0.3">
      <c r="B563" s="5" t="s">
        <v>585</v>
      </c>
      <c r="C563" s="6" t="s">
        <v>23</v>
      </c>
      <c r="D563" s="4">
        <v>73</v>
      </c>
      <c r="E563" s="13" t="s">
        <v>9</v>
      </c>
      <c r="F563" s="14">
        <v>45098</v>
      </c>
      <c r="G563" s="4">
        <v>75</v>
      </c>
      <c r="H563" s="4">
        <v>2.7</v>
      </c>
      <c r="I563" s="4">
        <f>IF(MONTH(Calls[[#This Row],[Date of Call]])&lt;=6, YEAR(Calls[[#This Row],[Date of Call]]), YEAR(Calls[[#This Row],[Date of Call]])+1)</f>
        <v>2023</v>
      </c>
      <c r="J563" s="5" t="str">
        <f>TEXT(Calls[[#This Row],[Date of Call]],"DDDD")</f>
        <v>Wednesday</v>
      </c>
      <c r="K563" s="5" t="str">
        <f t="array" ref="K563">_xlfn.IFS(Calls[[#This Row],[Duration]]&lt;=10,"Under 10 mins", Calls[[#This Row],[Duration]]&lt;=30, "10 to 30 mins", Calls[[#This Row],[Duration]]&lt;=60, "30 to 60 mins", Calls[[#This Row],[Duration]]&lt;=120, "1 to 2 hours", TRUE, "More than 2 hours")</f>
        <v>1 to 2 hours</v>
      </c>
      <c r="L563" s="4">
        <f>ROUND(Calls[[#This Row],[Satisfaction Rating]],0)</f>
        <v>3</v>
      </c>
    </row>
    <row r="564" spans="2:12" x14ac:dyDescent="0.3">
      <c r="B564" s="5" t="s">
        <v>586</v>
      </c>
      <c r="C564" s="6" t="s">
        <v>15</v>
      </c>
      <c r="D564" s="4">
        <v>80</v>
      </c>
      <c r="E564" s="13" t="s">
        <v>6</v>
      </c>
      <c r="F564" s="14">
        <v>45098</v>
      </c>
      <c r="G564" s="4">
        <v>32</v>
      </c>
      <c r="H564" s="4">
        <v>4.7</v>
      </c>
      <c r="I564" s="4">
        <f>IF(MONTH(Calls[[#This Row],[Date of Call]])&lt;=6, YEAR(Calls[[#This Row],[Date of Call]]), YEAR(Calls[[#This Row],[Date of Call]])+1)</f>
        <v>2023</v>
      </c>
      <c r="J564" s="5" t="str">
        <f>TEXT(Calls[[#This Row],[Date of Call]],"DDDD")</f>
        <v>Wednesday</v>
      </c>
      <c r="K564" s="5" t="str">
        <f t="array" ref="K564">_xlfn.IFS(Calls[[#This Row],[Duration]]&lt;=10,"Under 10 mins", Calls[[#This Row],[Duration]]&lt;=30, "10 to 30 mins", Calls[[#This Row],[Duration]]&lt;=60, "30 to 60 mins", Calls[[#This Row],[Duration]]&lt;=120, "1 to 2 hours", TRUE, "More than 2 hours")</f>
        <v>1 to 2 hours</v>
      </c>
      <c r="L564" s="4">
        <f>ROUND(Calls[[#This Row],[Satisfaction Rating]],0)</f>
        <v>5</v>
      </c>
    </row>
    <row r="565" spans="2:12" x14ac:dyDescent="0.3">
      <c r="B565" s="5" t="s">
        <v>587</v>
      </c>
      <c r="C565" s="6" t="s">
        <v>17</v>
      </c>
      <c r="D565" s="4">
        <v>44</v>
      </c>
      <c r="E565" s="13" t="s">
        <v>11</v>
      </c>
      <c r="F565" s="14">
        <v>45098</v>
      </c>
      <c r="G565" s="4">
        <v>33</v>
      </c>
      <c r="H565" s="4">
        <v>3</v>
      </c>
      <c r="I565" s="4">
        <f>IF(MONTH(Calls[[#This Row],[Date of Call]])&lt;=6, YEAR(Calls[[#This Row],[Date of Call]]), YEAR(Calls[[#This Row],[Date of Call]])+1)</f>
        <v>2023</v>
      </c>
      <c r="J565" s="5" t="str">
        <f>TEXT(Calls[[#This Row],[Date of Call]],"DDDD")</f>
        <v>Wednesday</v>
      </c>
      <c r="K565" s="5" t="str">
        <f t="array" ref="K565">_xlfn.IFS(Calls[[#This Row],[Duration]]&lt;=10,"Under 10 mins", Calls[[#This Row],[Duration]]&lt;=30, "10 to 30 mins", Calls[[#This Row],[Duration]]&lt;=60, "30 to 60 mins", Calls[[#This Row],[Duration]]&lt;=120, "1 to 2 hours", TRUE, "More than 2 hours")</f>
        <v>30 to 60 mins</v>
      </c>
      <c r="L565" s="4">
        <f>ROUND(Calls[[#This Row],[Satisfaction Rating]],0)</f>
        <v>3</v>
      </c>
    </row>
    <row r="566" spans="2:12" x14ac:dyDescent="0.3">
      <c r="B566" s="5" t="s">
        <v>588</v>
      </c>
      <c r="C566" s="6" t="s">
        <v>17</v>
      </c>
      <c r="D566" s="4">
        <v>102</v>
      </c>
      <c r="E566" s="13" t="s">
        <v>10</v>
      </c>
      <c r="F566" s="14">
        <v>45098</v>
      </c>
      <c r="G566" s="4">
        <v>76</v>
      </c>
      <c r="H566" s="4">
        <v>4.2</v>
      </c>
      <c r="I566" s="4">
        <f>IF(MONTH(Calls[[#This Row],[Date of Call]])&lt;=6, YEAR(Calls[[#This Row],[Date of Call]]), YEAR(Calls[[#This Row],[Date of Call]])+1)</f>
        <v>2023</v>
      </c>
      <c r="J566" s="5" t="str">
        <f>TEXT(Calls[[#This Row],[Date of Call]],"DDDD")</f>
        <v>Wednesday</v>
      </c>
      <c r="K566" s="5" t="str">
        <f t="array" ref="K566">_xlfn.IFS(Calls[[#This Row],[Duration]]&lt;=10,"Under 10 mins", Calls[[#This Row],[Duration]]&lt;=30, "10 to 30 mins", Calls[[#This Row],[Duration]]&lt;=60, "30 to 60 mins", Calls[[#This Row],[Duration]]&lt;=120, "1 to 2 hours", TRUE, "More than 2 hours")</f>
        <v>1 to 2 hours</v>
      </c>
      <c r="L566" s="4">
        <f>ROUND(Calls[[#This Row],[Satisfaction Rating]],0)</f>
        <v>4</v>
      </c>
    </row>
    <row r="567" spans="2:12" x14ac:dyDescent="0.3">
      <c r="B567" s="5" t="s">
        <v>589</v>
      </c>
      <c r="C567" s="6" t="s">
        <v>19</v>
      </c>
      <c r="D567" s="4">
        <v>74</v>
      </c>
      <c r="E567" s="13" t="s">
        <v>10</v>
      </c>
      <c r="F567" s="14">
        <v>45098</v>
      </c>
      <c r="G567" s="4">
        <v>117</v>
      </c>
      <c r="H567" s="4">
        <v>4.8</v>
      </c>
      <c r="I567" s="4">
        <f>IF(MONTH(Calls[[#This Row],[Date of Call]])&lt;=6, YEAR(Calls[[#This Row],[Date of Call]]), YEAR(Calls[[#This Row],[Date of Call]])+1)</f>
        <v>2023</v>
      </c>
      <c r="J567" s="5" t="str">
        <f>TEXT(Calls[[#This Row],[Date of Call]],"DDDD")</f>
        <v>Wednesday</v>
      </c>
      <c r="K567" s="5" t="str">
        <f t="array" ref="K567">_xlfn.IFS(Calls[[#This Row],[Duration]]&lt;=10,"Under 10 mins", Calls[[#This Row],[Duration]]&lt;=30, "10 to 30 mins", Calls[[#This Row],[Duration]]&lt;=60, "30 to 60 mins", Calls[[#This Row],[Duration]]&lt;=120, "1 to 2 hours", TRUE, "More than 2 hours")</f>
        <v>1 to 2 hours</v>
      </c>
      <c r="L567" s="4">
        <f>ROUND(Calls[[#This Row],[Satisfaction Rating]],0)</f>
        <v>5</v>
      </c>
    </row>
    <row r="568" spans="2:12" x14ac:dyDescent="0.3">
      <c r="B568" s="5" t="s">
        <v>590</v>
      </c>
      <c r="C568" s="6" t="s">
        <v>15</v>
      </c>
      <c r="D568" s="4">
        <v>52</v>
      </c>
      <c r="E568" s="13" t="s">
        <v>11</v>
      </c>
      <c r="F568" s="14">
        <v>45100</v>
      </c>
      <c r="G568" s="4">
        <v>70</v>
      </c>
      <c r="H568" s="4">
        <v>4.0999999999999996</v>
      </c>
      <c r="I568" s="4">
        <f>IF(MONTH(Calls[[#This Row],[Date of Call]])&lt;=6, YEAR(Calls[[#This Row],[Date of Call]]), YEAR(Calls[[#This Row],[Date of Call]])+1)</f>
        <v>2023</v>
      </c>
      <c r="J568" s="5" t="str">
        <f>TEXT(Calls[[#This Row],[Date of Call]],"DDDD")</f>
        <v>Friday</v>
      </c>
      <c r="K568" s="5" t="str">
        <f t="array" ref="K568">_xlfn.IFS(Calls[[#This Row],[Duration]]&lt;=10,"Under 10 mins", Calls[[#This Row],[Duration]]&lt;=30, "10 to 30 mins", Calls[[#This Row],[Duration]]&lt;=60, "30 to 60 mins", Calls[[#This Row],[Duration]]&lt;=120, "1 to 2 hours", TRUE, "More than 2 hours")</f>
        <v>30 to 60 mins</v>
      </c>
      <c r="L568" s="4">
        <f>ROUND(Calls[[#This Row],[Satisfaction Rating]],0)</f>
        <v>4</v>
      </c>
    </row>
    <row r="569" spans="2:12" x14ac:dyDescent="0.3">
      <c r="B569" s="5" t="s">
        <v>591</v>
      </c>
      <c r="C569" s="6" t="s">
        <v>15</v>
      </c>
      <c r="D569" s="4">
        <v>74</v>
      </c>
      <c r="E569" s="13" t="s">
        <v>9</v>
      </c>
      <c r="F569" s="14">
        <v>45100</v>
      </c>
      <c r="G569" s="4">
        <v>37</v>
      </c>
      <c r="H569" s="4">
        <v>2.7</v>
      </c>
      <c r="I569" s="4">
        <f>IF(MONTH(Calls[[#This Row],[Date of Call]])&lt;=6, YEAR(Calls[[#This Row],[Date of Call]]), YEAR(Calls[[#This Row],[Date of Call]])+1)</f>
        <v>2023</v>
      </c>
      <c r="J569" s="5" t="str">
        <f>TEXT(Calls[[#This Row],[Date of Call]],"DDDD")</f>
        <v>Friday</v>
      </c>
      <c r="K569" s="5" t="str">
        <f t="array" ref="K569">_xlfn.IFS(Calls[[#This Row],[Duration]]&lt;=10,"Under 10 mins", Calls[[#This Row],[Duration]]&lt;=30, "10 to 30 mins", Calls[[#This Row],[Duration]]&lt;=60, "30 to 60 mins", Calls[[#This Row],[Duration]]&lt;=120, "1 to 2 hours", TRUE, "More than 2 hours")</f>
        <v>1 to 2 hours</v>
      </c>
      <c r="L569" s="4">
        <f>ROUND(Calls[[#This Row],[Satisfaction Rating]],0)</f>
        <v>3</v>
      </c>
    </row>
    <row r="570" spans="2:12" x14ac:dyDescent="0.3">
      <c r="B570" s="5" t="s">
        <v>592</v>
      </c>
      <c r="C570" s="6" t="s">
        <v>23</v>
      </c>
      <c r="D570" s="4">
        <v>96</v>
      </c>
      <c r="E570" s="13" t="s">
        <v>10</v>
      </c>
      <c r="F570" s="14">
        <v>45100</v>
      </c>
      <c r="G570" s="4">
        <v>46</v>
      </c>
      <c r="H570" s="4">
        <v>2.9</v>
      </c>
      <c r="I570" s="4">
        <f>IF(MONTH(Calls[[#This Row],[Date of Call]])&lt;=6, YEAR(Calls[[#This Row],[Date of Call]]), YEAR(Calls[[#This Row],[Date of Call]])+1)</f>
        <v>2023</v>
      </c>
      <c r="J570" s="5" t="str">
        <f>TEXT(Calls[[#This Row],[Date of Call]],"DDDD")</f>
        <v>Friday</v>
      </c>
      <c r="K570" s="5" t="str">
        <f t="array" ref="K570">_xlfn.IFS(Calls[[#This Row],[Duration]]&lt;=10,"Under 10 mins", Calls[[#This Row],[Duration]]&lt;=30, "10 to 30 mins", Calls[[#This Row],[Duration]]&lt;=60, "30 to 60 mins", Calls[[#This Row],[Duration]]&lt;=120, "1 to 2 hours", TRUE, "More than 2 hours")</f>
        <v>1 to 2 hours</v>
      </c>
      <c r="L570" s="4">
        <f>ROUND(Calls[[#This Row],[Satisfaction Rating]],0)</f>
        <v>3</v>
      </c>
    </row>
    <row r="571" spans="2:12" x14ac:dyDescent="0.3">
      <c r="B571" s="5" t="s">
        <v>593</v>
      </c>
      <c r="C571" s="6" t="s">
        <v>14</v>
      </c>
      <c r="D571" s="4">
        <v>104</v>
      </c>
      <c r="E571" s="13" t="s">
        <v>6</v>
      </c>
      <c r="F571" s="14">
        <v>45100</v>
      </c>
      <c r="G571" s="4">
        <v>136</v>
      </c>
      <c r="H571" s="4">
        <v>5</v>
      </c>
      <c r="I571" s="4">
        <f>IF(MONTH(Calls[[#This Row],[Date of Call]])&lt;=6, YEAR(Calls[[#This Row],[Date of Call]]), YEAR(Calls[[#This Row],[Date of Call]])+1)</f>
        <v>2023</v>
      </c>
      <c r="J571" s="5" t="str">
        <f>TEXT(Calls[[#This Row],[Date of Call]],"DDDD")</f>
        <v>Friday</v>
      </c>
      <c r="K571" s="5" t="str">
        <f t="array" ref="K571">_xlfn.IFS(Calls[[#This Row],[Duration]]&lt;=10,"Under 10 mins", Calls[[#This Row],[Duration]]&lt;=30, "10 to 30 mins", Calls[[#This Row],[Duration]]&lt;=60, "30 to 60 mins", Calls[[#This Row],[Duration]]&lt;=120, "1 to 2 hours", TRUE, "More than 2 hours")</f>
        <v>1 to 2 hours</v>
      </c>
      <c r="L571" s="4">
        <f>ROUND(Calls[[#This Row],[Satisfaction Rating]],0)</f>
        <v>5</v>
      </c>
    </row>
    <row r="572" spans="2:12" x14ac:dyDescent="0.3">
      <c r="B572" s="5" t="s">
        <v>594</v>
      </c>
      <c r="C572" s="6" t="s">
        <v>23</v>
      </c>
      <c r="D572" s="4">
        <v>123</v>
      </c>
      <c r="E572" s="13" t="s">
        <v>10</v>
      </c>
      <c r="F572" s="14">
        <v>45101</v>
      </c>
      <c r="G572" s="4">
        <v>44</v>
      </c>
      <c r="H572" s="4">
        <v>4.5999999999999996</v>
      </c>
      <c r="I572" s="4">
        <f>IF(MONTH(Calls[[#This Row],[Date of Call]])&lt;=6, YEAR(Calls[[#This Row],[Date of Call]]), YEAR(Calls[[#This Row],[Date of Call]])+1)</f>
        <v>2023</v>
      </c>
      <c r="J572" s="5" t="str">
        <f>TEXT(Calls[[#This Row],[Date of Call]],"DDDD")</f>
        <v>Saturday</v>
      </c>
      <c r="K572" s="5" t="str">
        <f t="array" ref="K572">_xlfn.IFS(Calls[[#This Row],[Duration]]&lt;=10,"Under 10 mins", Calls[[#This Row],[Duration]]&lt;=30, "10 to 30 mins", Calls[[#This Row],[Duration]]&lt;=60, "30 to 60 mins", Calls[[#This Row],[Duration]]&lt;=120, "1 to 2 hours", TRUE, "More than 2 hours")</f>
        <v>More than 2 hours</v>
      </c>
      <c r="L572" s="4">
        <f>ROUND(Calls[[#This Row],[Satisfaction Rating]],0)</f>
        <v>5</v>
      </c>
    </row>
    <row r="573" spans="2:12" x14ac:dyDescent="0.3">
      <c r="B573" s="5" t="s">
        <v>595</v>
      </c>
      <c r="C573" s="6" t="s">
        <v>22</v>
      </c>
      <c r="D573" s="4">
        <v>100</v>
      </c>
      <c r="E573" s="13" t="s">
        <v>13</v>
      </c>
      <c r="F573" s="14">
        <v>45101</v>
      </c>
      <c r="G573" s="4">
        <v>69</v>
      </c>
      <c r="H573" s="4">
        <v>3</v>
      </c>
      <c r="I573" s="4">
        <f>IF(MONTH(Calls[[#This Row],[Date of Call]])&lt;=6, YEAR(Calls[[#This Row],[Date of Call]]), YEAR(Calls[[#This Row],[Date of Call]])+1)</f>
        <v>2023</v>
      </c>
      <c r="J573" s="5" t="str">
        <f>TEXT(Calls[[#This Row],[Date of Call]],"DDDD")</f>
        <v>Saturday</v>
      </c>
      <c r="K573" s="5" t="str">
        <f t="array" ref="K573">_xlfn.IFS(Calls[[#This Row],[Duration]]&lt;=10,"Under 10 mins", Calls[[#This Row],[Duration]]&lt;=30, "10 to 30 mins", Calls[[#This Row],[Duration]]&lt;=60, "30 to 60 mins", Calls[[#This Row],[Duration]]&lt;=120, "1 to 2 hours", TRUE, "More than 2 hours")</f>
        <v>1 to 2 hours</v>
      </c>
      <c r="L573" s="4">
        <f>ROUND(Calls[[#This Row],[Satisfaction Rating]],0)</f>
        <v>3</v>
      </c>
    </row>
    <row r="574" spans="2:12" x14ac:dyDescent="0.3">
      <c r="B574" s="5" t="s">
        <v>596</v>
      </c>
      <c r="C574" s="6" t="s">
        <v>14</v>
      </c>
      <c r="D574" s="4">
        <v>35</v>
      </c>
      <c r="E574" s="13" t="s">
        <v>11</v>
      </c>
      <c r="F574" s="14">
        <v>45102</v>
      </c>
      <c r="G574" s="4">
        <v>86</v>
      </c>
      <c r="H574" s="4">
        <v>4.5999999999999996</v>
      </c>
      <c r="I574" s="4">
        <f>IF(MONTH(Calls[[#This Row],[Date of Call]])&lt;=6, YEAR(Calls[[#This Row],[Date of Call]]), YEAR(Calls[[#This Row],[Date of Call]])+1)</f>
        <v>2023</v>
      </c>
      <c r="J574" s="5" t="str">
        <f>TEXT(Calls[[#This Row],[Date of Call]],"DDDD")</f>
        <v>Sunday</v>
      </c>
      <c r="K574" s="5" t="str">
        <f t="array" ref="K574">_xlfn.IFS(Calls[[#This Row],[Duration]]&lt;=10,"Under 10 mins", Calls[[#This Row],[Duration]]&lt;=30, "10 to 30 mins", Calls[[#This Row],[Duration]]&lt;=60, "30 to 60 mins", Calls[[#This Row],[Duration]]&lt;=120, "1 to 2 hours", TRUE, "More than 2 hours")</f>
        <v>30 to 60 mins</v>
      </c>
      <c r="L574" s="4">
        <f>ROUND(Calls[[#This Row],[Satisfaction Rating]],0)</f>
        <v>5</v>
      </c>
    </row>
    <row r="575" spans="2:12" x14ac:dyDescent="0.3">
      <c r="B575" s="5" t="s">
        <v>597</v>
      </c>
      <c r="C575" s="6" t="s">
        <v>15</v>
      </c>
      <c r="D575" s="4">
        <v>123</v>
      </c>
      <c r="E575" s="13" t="s">
        <v>6</v>
      </c>
      <c r="F575" s="14">
        <v>45102</v>
      </c>
      <c r="G575" s="4">
        <v>68</v>
      </c>
      <c r="H575" s="4">
        <v>4.5</v>
      </c>
      <c r="I575" s="4">
        <f>IF(MONTH(Calls[[#This Row],[Date of Call]])&lt;=6, YEAR(Calls[[#This Row],[Date of Call]]), YEAR(Calls[[#This Row],[Date of Call]])+1)</f>
        <v>2023</v>
      </c>
      <c r="J575" s="5" t="str">
        <f>TEXT(Calls[[#This Row],[Date of Call]],"DDDD")</f>
        <v>Sunday</v>
      </c>
      <c r="K575" s="5" t="str">
        <f t="array" ref="K575">_xlfn.IFS(Calls[[#This Row],[Duration]]&lt;=10,"Under 10 mins", Calls[[#This Row],[Duration]]&lt;=30, "10 to 30 mins", Calls[[#This Row],[Duration]]&lt;=60, "30 to 60 mins", Calls[[#This Row],[Duration]]&lt;=120, "1 to 2 hours", TRUE, "More than 2 hours")</f>
        <v>More than 2 hours</v>
      </c>
      <c r="L575" s="4">
        <f>ROUND(Calls[[#This Row],[Satisfaction Rating]],0)</f>
        <v>5</v>
      </c>
    </row>
    <row r="576" spans="2:12" x14ac:dyDescent="0.3">
      <c r="B576" s="5" t="s">
        <v>598</v>
      </c>
      <c r="C576" s="6" t="s">
        <v>24</v>
      </c>
      <c r="D576" s="4">
        <v>133</v>
      </c>
      <c r="E576" s="13" t="s">
        <v>11</v>
      </c>
      <c r="F576" s="14">
        <v>45103</v>
      </c>
      <c r="G576" s="4">
        <v>21</v>
      </c>
      <c r="H576" s="4">
        <v>3.7</v>
      </c>
      <c r="I576" s="4">
        <f>IF(MONTH(Calls[[#This Row],[Date of Call]])&lt;=6, YEAR(Calls[[#This Row],[Date of Call]]), YEAR(Calls[[#This Row],[Date of Call]])+1)</f>
        <v>2023</v>
      </c>
      <c r="J576" s="5" t="str">
        <f>TEXT(Calls[[#This Row],[Date of Call]],"DDDD")</f>
        <v>Monday</v>
      </c>
      <c r="K576" s="5" t="str">
        <f t="array" ref="K576">_xlfn.IFS(Calls[[#This Row],[Duration]]&lt;=10,"Under 10 mins", Calls[[#This Row],[Duration]]&lt;=30, "10 to 30 mins", Calls[[#This Row],[Duration]]&lt;=60, "30 to 60 mins", Calls[[#This Row],[Duration]]&lt;=120, "1 to 2 hours", TRUE, "More than 2 hours")</f>
        <v>More than 2 hours</v>
      </c>
      <c r="L576" s="4">
        <f>ROUND(Calls[[#This Row],[Satisfaction Rating]],0)</f>
        <v>4</v>
      </c>
    </row>
    <row r="577" spans="2:12" x14ac:dyDescent="0.3">
      <c r="B577" s="5" t="s">
        <v>599</v>
      </c>
      <c r="C577" s="6" t="s">
        <v>23</v>
      </c>
      <c r="D577" s="4">
        <v>126</v>
      </c>
      <c r="E577" s="13" t="s">
        <v>9</v>
      </c>
      <c r="F577" s="14">
        <v>45103</v>
      </c>
      <c r="G577" s="4">
        <v>190</v>
      </c>
      <c r="H577" s="4">
        <v>2.4</v>
      </c>
      <c r="I577" s="4">
        <f>IF(MONTH(Calls[[#This Row],[Date of Call]])&lt;=6, YEAR(Calls[[#This Row],[Date of Call]]), YEAR(Calls[[#This Row],[Date of Call]])+1)</f>
        <v>2023</v>
      </c>
      <c r="J577" s="5" t="str">
        <f>TEXT(Calls[[#This Row],[Date of Call]],"DDDD")</f>
        <v>Monday</v>
      </c>
      <c r="K577" s="5" t="str">
        <f t="array" ref="K577">_xlfn.IFS(Calls[[#This Row],[Duration]]&lt;=10,"Under 10 mins", Calls[[#This Row],[Duration]]&lt;=30, "10 to 30 mins", Calls[[#This Row],[Duration]]&lt;=60, "30 to 60 mins", Calls[[#This Row],[Duration]]&lt;=120, "1 to 2 hours", TRUE, "More than 2 hours")</f>
        <v>More than 2 hours</v>
      </c>
      <c r="L577" s="4">
        <f>ROUND(Calls[[#This Row],[Satisfaction Rating]],0)</f>
        <v>2</v>
      </c>
    </row>
    <row r="578" spans="2:12" x14ac:dyDescent="0.3">
      <c r="B578" s="5" t="s">
        <v>600</v>
      </c>
      <c r="C578" s="6" t="s">
        <v>15</v>
      </c>
      <c r="D578" s="4">
        <v>39</v>
      </c>
      <c r="E578" s="13" t="s">
        <v>10</v>
      </c>
      <c r="F578" s="14">
        <v>45103</v>
      </c>
      <c r="G578" s="4">
        <v>176</v>
      </c>
      <c r="H578" s="4">
        <v>4.3</v>
      </c>
      <c r="I578" s="4">
        <f>IF(MONTH(Calls[[#This Row],[Date of Call]])&lt;=6, YEAR(Calls[[#This Row],[Date of Call]]), YEAR(Calls[[#This Row],[Date of Call]])+1)</f>
        <v>2023</v>
      </c>
      <c r="J578" s="5" t="str">
        <f>TEXT(Calls[[#This Row],[Date of Call]],"DDDD")</f>
        <v>Monday</v>
      </c>
      <c r="K578" s="5" t="str">
        <f t="array" ref="K578">_xlfn.IFS(Calls[[#This Row],[Duration]]&lt;=10,"Under 10 mins", Calls[[#This Row],[Duration]]&lt;=30, "10 to 30 mins", Calls[[#This Row],[Duration]]&lt;=60, "30 to 60 mins", Calls[[#This Row],[Duration]]&lt;=120, "1 to 2 hours", TRUE, "More than 2 hours")</f>
        <v>30 to 60 mins</v>
      </c>
      <c r="L578" s="4">
        <f>ROUND(Calls[[#This Row],[Satisfaction Rating]],0)</f>
        <v>4</v>
      </c>
    </row>
    <row r="579" spans="2:12" x14ac:dyDescent="0.3">
      <c r="B579" s="5" t="s">
        <v>601</v>
      </c>
      <c r="C579" s="6" t="s">
        <v>19</v>
      </c>
      <c r="D579" s="4">
        <v>31</v>
      </c>
      <c r="E579" s="13" t="s">
        <v>6</v>
      </c>
      <c r="F579" s="14">
        <v>45103</v>
      </c>
      <c r="G579" s="4">
        <v>172</v>
      </c>
      <c r="H579" s="4">
        <v>3.9</v>
      </c>
      <c r="I579" s="4">
        <f>IF(MONTH(Calls[[#This Row],[Date of Call]])&lt;=6, YEAR(Calls[[#This Row],[Date of Call]]), YEAR(Calls[[#This Row],[Date of Call]])+1)</f>
        <v>2023</v>
      </c>
      <c r="J579" s="5" t="str">
        <f>TEXT(Calls[[#This Row],[Date of Call]],"DDDD")</f>
        <v>Monday</v>
      </c>
      <c r="K579" s="5" t="str">
        <f t="array" ref="K579">_xlfn.IFS(Calls[[#This Row],[Duration]]&lt;=10,"Under 10 mins", Calls[[#This Row],[Duration]]&lt;=30, "10 to 30 mins", Calls[[#This Row],[Duration]]&lt;=60, "30 to 60 mins", Calls[[#This Row],[Duration]]&lt;=120, "1 to 2 hours", TRUE, "More than 2 hours")</f>
        <v>30 to 60 mins</v>
      </c>
      <c r="L579" s="4">
        <f>ROUND(Calls[[#This Row],[Satisfaction Rating]],0)</f>
        <v>4</v>
      </c>
    </row>
    <row r="580" spans="2:12" x14ac:dyDescent="0.3">
      <c r="B580" s="5" t="s">
        <v>602</v>
      </c>
      <c r="C580" s="6" t="s">
        <v>8</v>
      </c>
      <c r="D580" s="4">
        <v>25</v>
      </c>
      <c r="E580" s="13" t="s">
        <v>11</v>
      </c>
      <c r="F580" s="14">
        <v>45103</v>
      </c>
      <c r="G580" s="4">
        <v>84</v>
      </c>
      <c r="H580" s="4">
        <v>4.5</v>
      </c>
      <c r="I580" s="4">
        <f>IF(MONTH(Calls[[#This Row],[Date of Call]])&lt;=6, YEAR(Calls[[#This Row],[Date of Call]]), YEAR(Calls[[#This Row],[Date of Call]])+1)</f>
        <v>2023</v>
      </c>
      <c r="J580" s="5" t="str">
        <f>TEXT(Calls[[#This Row],[Date of Call]],"DDDD")</f>
        <v>Monday</v>
      </c>
      <c r="K580" s="5" t="str">
        <f t="array" ref="K580">_xlfn.IFS(Calls[[#This Row],[Duration]]&lt;=10,"Under 10 mins", Calls[[#This Row],[Duration]]&lt;=30, "10 to 30 mins", Calls[[#This Row],[Duration]]&lt;=60, "30 to 60 mins", Calls[[#This Row],[Duration]]&lt;=120, "1 to 2 hours", TRUE, "More than 2 hours")</f>
        <v>10 to 30 mins</v>
      </c>
      <c r="L580" s="4">
        <f>ROUND(Calls[[#This Row],[Satisfaction Rating]],0)</f>
        <v>5</v>
      </c>
    </row>
    <row r="581" spans="2:12" x14ac:dyDescent="0.3">
      <c r="B581" s="5" t="s">
        <v>603</v>
      </c>
      <c r="C581" s="6" t="s">
        <v>12</v>
      </c>
      <c r="D581" s="4">
        <v>132</v>
      </c>
      <c r="E581" s="13" t="s">
        <v>13</v>
      </c>
      <c r="F581" s="14">
        <v>45104</v>
      </c>
      <c r="G581" s="4">
        <v>42</v>
      </c>
      <c r="H581" s="4">
        <v>5</v>
      </c>
      <c r="I581" s="4">
        <f>IF(MONTH(Calls[[#This Row],[Date of Call]])&lt;=6, YEAR(Calls[[#This Row],[Date of Call]]), YEAR(Calls[[#This Row],[Date of Call]])+1)</f>
        <v>2023</v>
      </c>
      <c r="J581" s="5" t="str">
        <f>TEXT(Calls[[#This Row],[Date of Call]],"DDDD")</f>
        <v>Tuesday</v>
      </c>
      <c r="K581" s="5" t="str">
        <f t="array" ref="K581">_xlfn.IFS(Calls[[#This Row],[Duration]]&lt;=10,"Under 10 mins", Calls[[#This Row],[Duration]]&lt;=30, "10 to 30 mins", Calls[[#This Row],[Duration]]&lt;=60, "30 to 60 mins", Calls[[#This Row],[Duration]]&lt;=120, "1 to 2 hours", TRUE, "More than 2 hours")</f>
        <v>More than 2 hours</v>
      </c>
      <c r="L581" s="4">
        <f>ROUND(Calls[[#This Row],[Satisfaction Rating]],0)</f>
        <v>5</v>
      </c>
    </row>
    <row r="582" spans="2:12" x14ac:dyDescent="0.3">
      <c r="B582" s="5" t="s">
        <v>604</v>
      </c>
      <c r="C582" s="6" t="s">
        <v>14</v>
      </c>
      <c r="D582" s="4">
        <v>63</v>
      </c>
      <c r="E582" s="13" t="s">
        <v>9</v>
      </c>
      <c r="F582" s="14">
        <v>45104</v>
      </c>
      <c r="G582" s="4">
        <v>70</v>
      </c>
      <c r="H582" s="4">
        <v>1.6</v>
      </c>
      <c r="I582" s="4">
        <f>IF(MONTH(Calls[[#This Row],[Date of Call]])&lt;=6, YEAR(Calls[[#This Row],[Date of Call]]), YEAR(Calls[[#This Row],[Date of Call]])+1)</f>
        <v>2023</v>
      </c>
      <c r="J582" s="5" t="str">
        <f>TEXT(Calls[[#This Row],[Date of Call]],"DDDD")</f>
        <v>Tuesday</v>
      </c>
      <c r="K582" s="5" t="str">
        <f t="array" ref="K582">_xlfn.IFS(Calls[[#This Row],[Duration]]&lt;=10,"Under 10 mins", Calls[[#This Row],[Duration]]&lt;=30, "10 to 30 mins", Calls[[#This Row],[Duration]]&lt;=60, "30 to 60 mins", Calls[[#This Row],[Duration]]&lt;=120, "1 to 2 hours", TRUE, "More than 2 hours")</f>
        <v>1 to 2 hours</v>
      </c>
      <c r="L582" s="4">
        <f>ROUND(Calls[[#This Row],[Satisfaction Rating]],0)</f>
        <v>2</v>
      </c>
    </row>
    <row r="583" spans="2:12" x14ac:dyDescent="0.3">
      <c r="B583" s="5" t="s">
        <v>605</v>
      </c>
      <c r="C583" s="6" t="s">
        <v>22</v>
      </c>
      <c r="D583" s="4">
        <v>135</v>
      </c>
      <c r="E583" s="13" t="s">
        <v>13</v>
      </c>
      <c r="F583" s="14">
        <v>45104</v>
      </c>
      <c r="G583" s="4">
        <v>60</v>
      </c>
      <c r="H583" s="4">
        <v>4.3</v>
      </c>
      <c r="I583" s="4">
        <f>IF(MONTH(Calls[[#This Row],[Date of Call]])&lt;=6, YEAR(Calls[[#This Row],[Date of Call]]), YEAR(Calls[[#This Row],[Date of Call]])+1)</f>
        <v>2023</v>
      </c>
      <c r="J583" s="5" t="str">
        <f>TEXT(Calls[[#This Row],[Date of Call]],"DDDD")</f>
        <v>Tuesday</v>
      </c>
      <c r="K583" s="5" t="str">
        <f t="array" ref="K583">_xlfn.IFS(Calls[[#This Row],[Duration]]&lt;=10,"Under 10 mins", Calls[[#This Row],[Duration]]&lt;=30, "10 to 30 mins", Calls[[#This Row],[Duration]]&lt;=60, "30 to 60 mins", Calls[[#This Row],[Duration]]&lt;=120, "1 to 2 hours", TRUE, "More than 2 hours")</f>
        <v>More than 2 hours</v>
      </c>
      <c r="L583" s="4">
        <f>ROUND(Calls[[#This Row],[Satisfaction Rating]],0)</f>
        <v>4</v>
      </c>
    </row>
    <row r="584" spans="2:12" x14ac:dyDescent="0.3">
      <c r="B584" s="5" t="s">
        <v>606</v>
      </c>
      <c r="C584" s="6" t="s">
        <v>18</v>
      </c>
      <c r="D584" s="4">
        <v>101</v>
      </c>
      <c r="E584" s="13" t="s">
        <v>9</v>
      </c>
      <c r="F584" s="14">
        <v>45104</v>
      </c>
      <c r="G584" s="4">
        <v>84</v>
      </c>
      <c r="H584" s="4">
        <v>3.5</v>
      </c>
      <c r="I584" s="4">
        <f>IF(MONTH(Calls[[#This Row],[Date of Call]])&lt;=6, YEAR(Calls[[#This Row],[Date of Call]]), YEAR(Calls[[#This Row],[Date of Call]])+1)</f>
        <v>2023</v>
      </c>
      <c r="J584" s="5" t="str">
        <f>TEXT(Calls[[#This Row],[Date of Call]],"DDDD")</f>
        <v>Tuesday</v>
      </c>
      <c r="K584" s="5" t="str">
        <f t="array" ref="K584">_xlfn.IFS(Calls[[#This Row],[Duration]]&lt;=10,"Under 10 mins", Calls[[#This Row],[Duration]]&lt;=30, "10 to 30 mins", Calls[[#This Row],[Duration]]&lt;=60, "30 to 60 mins", Calls[[#This Row],[Duration]]&lt;=120, "1 to 2 hours", TRUE, "More than 2 hours")</f>
        <v>1 to 2 hours</v>
      </c>
      <c r="L584" s="4">
        <f>ROUND(Calls[[#This Row],[Satisfaction Rating]],0)</f>
        <v>4</v>
      </c>
    </row>
    <row r="585" spans="2:12" x14ac:dyDescent="0.3">
      <c r="B585" s="5" t="s">
        <v>607</v>
      </c>
      <c r="C585" s="6" t="s">
        <v>24</v>
      </c>
      <c r="D585" s="4">
        <v>80</v>
      </c>
      <c r="E585" s="13" t="s">
        <v>10</v>
      </c>
      <c r="F585" s="14">
        <v>45105</v>
      </c>
      <c r="G585" s="4">
        <v>68</v>
      </c>
      <c r="H585" s="4">
        <v>3.1</v>
      </c>
      <c r="I585" s="4">
        <f>IF(MONTH(Calls[[#This Row],[Date of Call]])&lt;=6, YEAR(Calls[[#This Row],[Date of Call]]), YEAR(Calls[[#This Row],[Date of Call]])+1)</f>
        <v>2023</v>
      </c>
      <c r="J585" s="5" t="str">
        <f>TEXT(Calls[[#This Row],[Date of Call]],"DDDD")</f>
        <v>Wednesday</v>
      </c>
      <c r="K585" s="5" t="str">
        <f t="array" ref="K585">_xlfn.IFS(Calls[[#This Row],[Duration]]&lt;=10,"Under 10 mins", Calls[[#This Row],[Duration]]&lt;=30, "10 to 30 mins", Calls[[#This Row],[Duration]]&lt;=60, "30 to 60 mins", Calls[[#This Row],[Duration]]&lt;=120, "1 to 2 hours", TRUE, "More than 2 hours")</f>
        <v>1 to 2 hours</v>
      </c>
      <c r="L585" s="4">
        <f>ROUND(Calls[[#This Row],[Satisfaction Rating]],0)</f>
        <v>3</v>
      </c>
    </row>
    <row r="586" spans="2:12" x14ac:dyDescent="0.3">
      <c r="B586" s="5" t="s">
        <v>608</v>
      </c>
      <c r="C586" s="6" t="s">
        <v>17</v>
      </c>
      <c r="D586" s="4">
        <v>28</v>
      </c>
      <c r="E586" s="13" t="s">
        <v>10</v>
      </c>
      <c r="F586" s="14">
        <v>45105</v>
      </c>
      <c r="G586" s="4">
        <v>44</v>
      </c>
      <c r="H586" s="4">
        <v>2.9</v>
      </c>
      <c r="I586" s="4">
        <f>IF(MONTH(Calls[[#This Row],[Date of Call]])&lt;=6, YEAR(Calls[[#This Row],[Date of Call]]), YEAR(Calls[[#This Row],[Date of Call]])+1)</f>
        <v>2023</v>
      </c>
      <c r="J586" s="5" t="str">
        <f>TEXT(Calls[[#This Row],[Date of Call]],"DDDD")</f>
        <v>Wednesday</v>
      </c>
      <c r="K586" s="5" t="str">
        <f t="array" ref="K586">_xlfn.IFS(Calls[[#This Row],[Duration]]&lt;=10,"Under 10 mins", Calls[[#This Row],[Duration]]&lt;=30, "10 to 30 mins", Calls[[#This Row],[Duration]]&lt;=60, "30 to 60 mins", Calls[[#This Row],[Duration]]&lt;=120, "1 to 2 hours", TRUE, "More than 2 hours")</f>
        <v>10 to 30 mins</v>
      </c>
      <c r="L586" s="4">
        <f>ROUND(Calls[[#This Row],[Satisfaction Rating]],0)</f>
        <v>3</v>
      </c>
    </row>
    <row r="587" spans="2:12" x14ac:dyDescent="0.3">
      <c r="B587" s="5" t="s">
        <v>609</v>
      </c>
      <c r="C587" s="6" t="s">
        <v>18</v>
      </c>
      <c r="D587" s="4">
        <v>102</v>
      </c>
      <c r="E587" s="13" t="s">
        <v>13</v>
      </c>
      <c r="F587" s="14">
        <v>45106</v>
      </c>
      <c r="G587" s="4">
        <v>99</v>
      </c>
      <c r="H587" s="4">
        <v>3.2</v>
      </c>
      <c r="I587" s="4">
        <f>IF(MONTH(Calls[[#This Row],[Date of Call]])&lt;=6, YEAR(Calls[[#This Row],[Date of Call]]), YEAR(Calls[[#This Row],[Date of Call]])+1)</f>
        <v>2023</v>
      </c>
      <c r="J587" s="5" t="str">
        <f>TEXT(Calls[[#This Row],[Date of Call]],"DDDD")</f>
        <v>Thursday</v>
      </c>
      <c r="K587" s="5" t="str">
        <f t="array" ref="K587">_xlfn.IFS(Calls[[#This Row],[Duration]]&lt;=10,"Under 10 mins", Calls[[#This Row],[Duration]]&lt;=30, "10 to 30 mins", Calls[[#This Row],[Duration]]&lt;=60, "30 to 60 mins", Calls[[#This Row],[Duration]]&lt;=120, "1 to 2 hours", TRUE, "More than 2 hours")</f>
        <v>1 to 2 hours</v>
      </c>
      <c r="L587" s="4">
        <f>ROUND(Calls[[#This Row],[Satisfaction Rating]],0)</f>
        <v>3</v>
      </c>
    </row>
    <row r="588" spans="2:12" x14ac:dyDescent="0.3">
      <c r="B588" s="5" t="s">
        <v>610</v>
      </c>
      <c r="C588" s="6" t="s">
        <v>14</v>
      </c>
      <c r="D588" s="4">
        <v>60</v>
      </c>
      <c r="E588" s="13" t="s">
        <v>13</v>
      </c>
      <c r="F588" s="14">
        <v>45107</v>
      </c>
      <c r="G588" s="4">
        <v>66</v>
      </c>
      <c r="H588" s="4">
        <v>3.2</v>
      </c>
      <c r="I588" s="4">
        <f>IF(MONTH(Calls[[#This Row],[Date of Call]])&lt;=6, YEAR(Calls[[#This Row],[Date of Call]]), YEAR(Calls[[#This Row],[Date of Call]])+1)</f>
        <v>2023</v>
      </c>
      <c r="J588" s="5" t="str">
        <f>TEXT(Calls[[#This Row],[Date of Call]],"DDDD")</f>
        <v>Friday</v>
      </c>
      <c r="K588" s="5" t="str">
        <f t="array" ref="K588">_xlfn.IFS(Calls[[#This Row],[Duration]]&lt;=10,"Under 10 mins", Calls[[#This Row],[Duration]]&lt;=30, "10 to 30 mins", Calls[[#This Row],[Duration]]&lt;=60, "30 to 60 mins", Calls[[#This Row],[Duration]]&lt;=120, "1 to 2 hours", TRUE, "More than 2 hours")</f>
        <v>30 to 60 mins</v>
      </c>
      <c r="L588" s="4">
        <f>ROUND(Calls[[#This Row],[Satisfaction Rating]],0)</f>
        <v>3</v>
      </c>
    </row>
    <row r="589" spans="2:12" x14ac:dyDescent="0.3">
      <c r="B589" s="5" t="s">
        <v>611</v>
      </c>
      <c r="C589" s="6" t="s">
        <v>21</v>
      </c>
      <c r="D589" s="4">
        <v>103</v>
      </c>
      <c r="E589" s="13" t="s">
        <v>13</v>
      </c>
      <c r="F589" s="14">
        <v>45107</v>
      </c>
      <c r="G589" s="4">
        <v>102</v>
      </c>
      <c r="H589" s="4">
        <v>4.5</v>
      </c>
      <c r="I589" s="4">
        <f>IF(MONTH(Calls[[#This Row],[Date of Call]])&lt;=6, YEAR(Calls[[#This Row],[Date of Call]]), YEAR(Calls[[#This Row],[Date of Call]])+1)</f>
        <v>2023</v>
      </c>
      <c r="J589" s="5" t="str">
        <f>TEXT(Calls[[#This Row],[Date of Call]],"DDDD")</f>
        <v>Friday</v>
      </c>
      <c r="K589" s="5" t="str">
        <f t="array" ref="K589">_xlfn.IFS(Calls[[#This Row],[Duration]]&lt;=10,"Under 10 mins", Calls[[#This Row],[Duration]]&lt;=30, "10 to 30 mins", Calls[[#This Row],[Duration]]&lt;=60, "30 to 60 mins", Calls[[#This Row],[Duration]]&lt;=120, "1 to 2 hours", TRUE, "More than 2 hours")</f>
        <v>1 to 2 hours</v>
      </c>
      <c r="L589" s="4">
        <f>ROUND(Calls[[#This Row],[Satisfaction Rating]],0)</f>
        <v>5</v>
      </c>
    </row>
    <row r="590" spans="2:12" x14ac:dyDescent="0.3">
      <c r="B590" s="5" t="s">
        <v>612</v>
      </c>
      <c r="C590" s="6" t="s">
        <v>24</v>
      </c>
      <c r="D590" s="4">
        <v>90</v>
      </c>
      <c r="E590" s="13" t="s">
        <v>10</v>
      </c>
      <c r="F590" s="14">
        <v>45108</v>
      </c>
      <c r="G590" s="4">
        <v>129</v>
      </c>
      <c r="H590" s="4">
        <v>3.9</v>
      </c>
      <c r="I590" s="4">
        <f>IF(MONTH(Calls[[#This Row],[Date of Call]])&lt;=6, YEAR(Calls[[#This Row],[Date of Call]]), YEAR(Calls[[#This Row],[Date of Call]])+1)</f>
        <v>2024</v>
      </c>
      <c r="J590" s="5" t="str">
        <f>TEXT(Calls[[#This Row],[Date of Call]],"DDDD")</f>
        <v>Saturday</v>
      </c>
      <c r="K590" s="5" t="str">
        <f t="array" ref="K590">_xlfn.IFS(Calls[[#This Row],[Duration]]&lt;=10,"Under 10 mins", Calls[[#This Row],[Duration]]&lt;=30, "10 to 30 mins", Calls[[#This Row],[Duration]]&lt;=60, "30 to 60 mins", Calls[[#This Row],[Duration]]&lt;=120, "1 to 2 hours", TRUE, "More than 2 hours")</f>
        <v>1 to 2 hours</v>
      </c>
      <c r="L590" s="4">
        <f>ROUND(Calls[[#This Row],[Satisfaction Rating]],0)</f>
        <v>4</v>
      </c>
    </row>
    <row r="591" spans="2:12" x14ac:dyDescent="0.3">
      <c r="B591" s="5" t="s">
        <v>613</v>
      </c>
      <c r="C591" s="6" t="s">
        <v>16</v>
      </c>
      <c r="D591" s="4">
        <v>88</v>
      </c>
      <c r="E591" s="13" t="s">
        <v>13</v>
      </c>
      <c r="F591" s="14">
        <v>45108</v>
      </c>
      <c r="G591" s="4">
        <v>80</v>
      </c>
      <c r="H591" s="4">
        <v>4.2</v>
      </c>
      <c r="I591" s="4">
        <f>IF(MONTH(Calls[[#This Row],[Date of Call]])&lt;=6, YEAR(Calls[[#This Row],[Date of Call]]), YEAR(Calls[[#This Row],[Date of Call]])+1)</f>
        <v>2024</v>
      </c>
      <c r="J591" s="5" t="str">
        <f>TEXT(Calls[[#This Row],[Date of Call]],"DDDD")</f>
        <v>Saturday</v>
      </c>
      <c r="K591" s="5" t="str">
        <f t="array" ref="K591">_xlfn.IFS(Calls[[#This Row],[Duration]]&lt;=10,"Under 10 mins", Calls[[#This Row],[Duration]]&lt;=30, "10 to 30 mins", Calls[[#This Row],[Duration]]&lt;=60, "30 to 60 mins", Calls[[#This Row],[Duration]]&lt;=120, "1 to 2 hours", TRUE, "More than 2 hours")</f>
        <v>1 to 2 hours</v>
      </c>
      <c r="L591" s="4">
        <f>ROUND(Calls[[#This Row],[Satisfaction Rating]],0)</f>
        <v>4</v>
      </c>
    </row>
    <row r="592" spans="2:12" x14ac:dyDescent="0.3">
      <c r="B592" s="5" t="s">
        <v>614</v>
      </c>
      <c r="C592" s="6" t="s">
        <v>21</v>
      </c>
      <c r="D592" s="4">
        <v>37</v>
      </c>
      <c r="E592" s="13" t="s">
        <v>13</v>
      </c>
      <c r="F592" s="14">
        <v>45108</v>
      </c>
      <c r="G592" s="4">
        <v>54</v>
      </c>
      <c r="H592" s="4">
        <v>1.8</v>
      </c>
      <c r="I592" s="4">
        <f>IF(MONTH(Calls[[#This Row],[Date of Call]])&lt;=6, YEAR(Calls[[#This Row],[Date of Call]]), YEAR(Calls[[#This Row],[Date of Call]])+1)</f>
        <v>2024</v>
      </c>
      <c r="J592" s="5" t="str">
        <f>TEXT(Calls[[#This Row],[Date of Call]],"DDDD")</f>
        <v>Saturday</v>
      </c>
      <c r="K592" s="5" t="str">
        <f t="array" ref="K592">_xlfn.IFS(Calls[[#This Row],[Duration]]&lt;=10,"Under 10 mins", Calls[[#This Row],[Duration]]&lt;=30, "10 to 30 mins", Calls[[#This Row],[Duration]]&lt;=60, "30 to 60 mins", Calls[[#This Row],[Duration]]&lt;=120, "1 to 2 hours", TRUE, "More than 2 hours")</f>
        <v>30 to 60 mins</v>
      </c>
      <c r="L592" s="4">
        <f>ROUND(Calls[[#This Row],[Satisfaction Rating]],0)</f>
        <v>2</v>
      </c>
    </row>
    <row r="593" spans="2:12" x14ac:dyDescent="0.3">
      <c r="B593" s="5" t="s">
        <v>615</v>
      </c>
      <c r="C593" s="6" t="s">
        <v>17</v>
      </c>
      <c r="D593" s="4">
        <v>142</v>
      </c>
      <c r="E593" s="13" t="s">
        <v>10</v>
      </c>
      <c r="F593" s="14">
        <v>45108</v>
      </c>
      <c r="G593" s="4">
        <v>116</v>
      </c>
      <c r="H593" s="4">
        <v>4.2</v>
      </c>
      <c r="I593" s="4">
        <f>IF(MONTH(Calls[[#This Row],[Date of Call]])&lt;=6, YEAR(Calls[[#This Row],[Date of Call]]), YEAR(Calls[[#This Row],[Date of Call]])+1)</f>
        <v>2024</v>
      </c>
      <c r="J593" s="5" t="str">
        <f>TEXT(Calls[[#This Row],[Date of Call]],"DDDD")</f>
        <v>Saturday</v>
      </c>
      <c r="K593" s="5" t="str">
        <f t="array" ref="K593">_xlfn.IFS(Calls[[#This Row],[Duration]]&lt;=10,"Under 10 mins", Calls[[#This Row],[Duration]]&lt;=30, "10 to 30 mins", Calls[[#This Row],[Duration]]&lt;=60, "30 to 60 mins", Calls[[#This Row],[Duration]]&lt;=120, "1 to 2 hours", TRUE, "More than 2 hours")</f>
        <v>More than 2 hours</v>
      </c>
      <c r="L593" s="4">
        <f>ROUND(Calls[[#This Row],[Satisfaction Rating]],0)</f>
        <v>4</v>
      </c>
    </row>
    <row r="594" spans="2:12" x14ac:dyDescent="0.3">
      <c r="B594" s="5" t="s">
        <v>616</v>
      </c>
      <c r="C594" s="6" t="s">
        <v>17</v>
      </c>
      <c r="D594" s="4">
        <v>153</v>
      </c>
      <c r="E594" s="13" t="s">
        <v>11</v>
      </c>
      <c r="F594" s="14">
        <v>45108</v>
      </c>
      <c r="G594" s="4">
        <v>102</v>
      </c>
      <c r="H594" s="4">
        <v>3.1</v>
      </c>
      <c r="I594" s="4">
        <f>IF(MONTH(Calls[[#This Row],[Date of Call]])&lt;=6, YEAR(Calls[[#This Row],[Date of Call]]), YEAR(Calls[[#This Row],[Date of Call]])+1)</f>
        <v>2024</v>
      </c>
      <c r="J594" s="5" t="str">
        <f>TEXT(Calls[[#This Row],[Date of Call]],"DDDD")</f>
        <v>Saturday</v>
      </c>
      <c r="K594" s="5" t="str">
        <f t="array" ref="K594">_xlfn.IFS(Calls[[#This Row],[Duration]]&lt;=10,"Under 10 mins", Calls[[#This Row],[Duration]]&lt;=30, "10 to 30 mins", Calls[[#This Row],[Duration]]&lt;=60, "30 to 60 mins", Calls[[#This Row],[Duration]]&lt;=120, "1 to 2 hours", TRUE, "More than 2 hours")</f>
        <v>More than 2 hours</v>
      </c>
      <c r="L594" s="4">
        <f>ROUND(Calls[[#This Row],[Satisfaction Rating]],0)</f>
        <v>3</v>
      </c>
    </row>
    <row r="595" spans="2:12" x14ac:dyDescent="0.3">
      <c r="B595" s="5" t="s">
        <v>617</v>
      </c>
      <c r="C595" s="6" t="s">
        <v>7</v>
      </c>
      <c r="D595" s="4">
        <v>128</v>
      </c>
      <c r="E595" s="13" t="s">
        <v>9</v>
      </c>
      <c r="F595" s="14">
        <v>45108</v>
      </c>
      <c r="G595" s="4">
        <v>140</v>
      </c>
      <c r="H595" s="4">
        <v>4.3</v>
      </c>
      <c r="I595" s="4">
        <f>IF(MONTH(Calls[[#This Row],[Date of Call]])&lt;=6, YEAR(Calls[[#This Row],[Date of Call]]), YEAR(Calls[[#This Row],[Date of Call]])+1)</f>
        <v>2024</v>
      </c>
      <c r="J595" s="5" t="str">
        <f>TEXT(Calls[[#This Row],[Date of Call]],"DDDD")</f>
        <v>Saturday</v>
      </c>
      <c r="K595" s="5" t="str">
        <f t="array" ref="K595">_xlfn.IFS(Calls[[#This Row],[Duration]]&lt;=10,"Under 10 mins", Calls[[#This Row],[Duration]]&lt;=30, "10 to 30 mins", Calls[[#This Row],[Duration]]&lt;=60, "30 to 60 mins", Calls[[#This Row],[Duration]]&lt;=120, "1 to 2 hours", TRUE, "More than 2 hours")</f>
        <v>More than 2 hours</v>
      </c>
      <c r="L595" s="4">
        <f>ROUND(Calls[[#This Row],[Satisfaction Rating]],0)</f>
        <v>4</v>
      </c>
    </row>
    <row r="596" spans="2:12" x14ac:dyDescent="0.3">
      <c r="B596" s="5" t="s">
        <v>618</v>
      </c>
      <c r="C596" s="6" t="s">
        <v>14</v>
      </c>
      <c r="D596" s="4">
        <v>110</v>
      </c>
      <c r="E596" s="13" t="s">
        <v>9</v>
      </c>
      <c r="F596" s="14">
        <v>45109</v>
      </c>
      <c r="G596" s="4">
        <v>104</v>
      </c>
      <c r="H596" s="4">
        <v>4.4000000000000004</v>
      </c>
      <c r="I596" s="4">
        <f>IF(MONTH(Calls[[#This Row],[Date of Call]])&lt;=6, YEAR(Calls[[#This Row],[Date of Call]]), YEAR(Calls[[#This Row],[Date of Call]])+1)</f>
        <v>2024</v>
      </c>
      <c r="J596" s="5" t="str">
        <f>TEXT(Calls[[#This Row],[Date of Call]],"DDDD")</f>
        <v>Sunday</v>
      </c>
      <c r="K596" s="5" t="str">
        <f t="array" ref="K596">_xlfn.IFS(Calls[[#This Row],[Duration]]&lt;=10,"Under 10 mins", Calls[[#This Row],[Duration]]&lt;=30, "10 to 30 mins", Calls[[#This Row],[Duration]]&lt;=60, "30 to 60 mins", Calls[[#This Row],[Duration]]&lt;=120, "1 to 2 hours", TRUE, "More than 2 hours")</f>
        <v>1 to 2 hours</v>
      </c>
      <c r="L596" s="4">
        <f>ROUND(Calls[[#This Row],[Satisfaction Rating]],0)</f>
        <v>4</v>
      </c>
    </row>
    <row r="597" spans="2:12" x14ac:dyDescent="0.3">
      <c r="B597" s="5" t="s">
        <v>619</v>
      </c>
      <c r="C597" s="6" t="s">
        <v>7</v>
      </c>
      <c r="D597" s="4">
        <v>139</v>
      </c>
      <c r="E597" s="13" t="s">
        <v>13</v>
      </c>
      <c r="F597" s="14">
        <v>45109</v>
      </c>
      <c r="G597" s="4">
        <v>81</v>
      </c>
      <c r="H597" s="4">
        <v>4.4000000000000004</v>
      </c>
      <c r="I597" s="4">
        <f>IF(MONTH(Calls[[#This Row],[Date of Call]])&lt;=6, YEAR(Calls[[#This Row],[Date of Call]]), YEAR(Calls[[#This Row],[Date of Call]])+1)</f>
        <v>2024</v>
      </c>
      <c r="J597" s="5" t="str">
        <f>TEXT(Calls[[#This Row],[Date of Call]],"DDDD")</f>
        <v>Sunday</v>
      </c>
      <c r="K597" s="5" t="str">
        <f t="array" ref="K597">_xlfn.IFS(Calls[[#This Row],[Duration]]&lt;=10,"Under 10 mins", Calls[[#This Row],[Duration]]&lt;=30, "10 to 30 mins", Calls[[#This Row],[Duration]]&lt;=60, "30 to 60 mins", Calls[[#This Row],[Duration]]&lt;=120, "1 to 2 hours", TRUE, "More than 2 hours")</f>
        <v>More than 2 hours</v>
      </c>
      <c r="L597" s="4">
        <f>ROUND(Calls[[#This Row],[Satisfaction Rating]],0)</f>
        <v>4</v>
      </c>
    </row>
    <row r="598" spans="2:12" x14ac:dyDescent="0.3">
      <c r="B598" s="5" t="s">
        <v>620</v>
      </c>
      <c r="C598" s="6" t="s">
        <v>18</v>
      </c>
      <c r="D598" s="4">
        <v>109</v>
      </c>
      <c r="E598" s="13" t="s">
        <v>6</v>
      </c>
      <c r="F598" s="14">
        <v>45111</v>
      </c>
      <c r="G598" s="4">
        <v>140</v>
      </c>
      <c r="H598" s="4">
        <v>2.4</v>
      </c>
      <c r="I598" s="4">
        <f>IF(MONTH(Calls[[#This Row],[Date of Call]])&lt;=6, YEAR(Calls[[#This Row],[Date of Call]]), YEAR(Calls[[#This Row],[Date of Call]])+1)</f>
        <v>2024</v>
      </c>
      <c r="J598" s="5" t="str">
        <f>TEXT(Calls[[#This Row],[Date of Call]],"DDDD")</f>
        <v>Tuesday</v>
      </c>
      <c r="K598" s="5" t="str">
        <f t="array" ref="K598">_xlfn.IFS(Calls[[#This Row],[Duration]]&lt;=10,"Under 10 mins", Calls[[#This Row],[Duration]]&lt;=30, "10 to 30 mins", Calls[[#This Row],[Duration]]&lt;=60, "30 to 60 mins", Calls[[#This Row],[Duration]]&lt;=120, "1 to 2 hours", TRUE, "More than 2 hours")</f>
        <v>1 to 2 hours</v>
      </c>
      <c r="L598" s="4">
        <f>ROUND(Calls[[#This Row],[Satisfaction Rating]],0)</f>
        <v>2</v>
      </c>
    </row>
    <row r="599" spans="2:12" x14ac:dyDescent="0.3">
      <c r="B599" s="5" t="s">
        <v>621</v>
      </c>
      <c r="C599" s="6" t="s">
        <v>12</v>
      </c>
      <c r="D599" s="4">
        <v>57</v>
      </c>
      <c r="E599" s="13" t="s">
        <v>10</v>
      </c>
      <c r="F599" s="14">
        <v>45112</v>
      </c>
      <c r="G599" s="4">
        <v>120</v>
      </c>
      <c r="H599" s="4">
        <v>3.5</v>
      </c>
      <c r="I599" s="4">
        <f>IF(MONTH(Calls[[#This Row],[Date of Call]])&lt;=6, YEAR(Calls[[#This Row],[Date of Call]]), YEAR(Calls[[#This Row],[Date of Call]])+1)</f>
        <v>2024</v>
      </c>
      <c r="J599" s="5" t="str">
        <f>TEXT(Calls[[#This Row],[Date of Call]],"DDDD")</f>
        <v>Wednesday</v>
      </c>
      <c r="K599" s="5" t="str">
        <f t="array" ref="K599">_xlfn.IFS(Calls[[#This Row],[Duration]]&lt;=10,"Under 10 mins", Calls[[#This Row],[Duration]]&lt;=30, "10 to 30 mins", Calls[[#This Row],[Duration]]&lt;=60, "30 to 60 mins", Calls[[#This Row],[Duration]]&lt;=120, "1 to 2 hours", TRUE, "More than 2 hours")</f>
        <v>30 to 60 mins</v>
      </c>
      <c r="L599" s="4">
        <f>ROUND(Calls[[#This Row],[Satisfaction Rating]],0)</f>
        <v>4</v>
      </c>
    </row>
    <row r="600" spans="2:12" x14ac:dyDescent="0.3">
      <c r="B600" s="5" t="s">
        <v>622</v>
      </c>
      <c r="C600" s="6" t="s">
        <v>18</v>
      </c>
      <c r="D600" s="4">
        <v>68</v>
      </c>
      <c r="E600" s="13" t="s">
        <v>13</v>
      </c>
      <c r="F600" s="14">
        <v>45112</v>
      </c>
      <c r="G600" s="4">
        <v>41</v>
      </c>
      <c r="H600" s="4">
        <v>3.1</v>
      </c>
      <c r="I600" s="4">
        <f>IF(MONTH(Calls[[#This Row],[Date of Call]])&lt;=6, YEAR(Calls[[#This Row],[Date of Call]]), YEAR(Calls[[#This Row],[Date of Call]])+1)</f>
        <v>2024</v>
      </c>
      <c r="J600" s="5" t="str">
        <f>TEXT(Calls[[#This Row],[Date of Call]],"DDDD")</f>
        <v>Wednesday</v>
      </c>
      <c r="K600" s="5" t="str">
        <f t="array" ref="K600">_xlfn.IFS(Calls[[#This Row],[Duration]]&lt;=10,"Under 10 mins", Calls[[#This Row],[Duration]]&lt;=30, "10 to 30 mins", Calls[[#This Row],[Duration]]&lt;=60, "30 to 60 mins", Calls[[#This Row],[Duration]]&lt;=120, "1 to 2 hours", TRUE, "More than 2 hours")</f>
        <v>1 to 2 hours</v>
      </c>
      <c r="L600" s="4">
        <f>ROUND(Calls[[#This Row],[Satisfaction Rating]],0)</f>
        <v>3</v>
      </c>
    </row>
    <row r="601" spans="2:12" x14ac:dyDescent="0.3">
      <c r="B601" s="5" t="s">
        <v>623</v>
      </c>
      <c r="C601" s="6" t="s">
        <v>8</v>
      </c>
      <c r="D601" s="4">
        <v>128</v>
      </c>
      <c r="E601" s="13" t="s">
        <v>13</v>
      </c>
      <c r="F601" s="14">
        <v>45112</v>
      </c>
      <c r="G601" s="4">
        <v>116</v>
      </c>
      <c r="H601" s="4">
        <v>2.2999999999999998</v>
      </c>
      <c r="I601" s="4">
        <f>IF(MONTH(Calls[[#This Row],[Date of Call]])&lt;=6, YEAR(Calls[[#This Row],[Date of Call]]), YEAR(Calls[[#This Row],[Date of Call]])+1)</f>
        <v>2024</v>
      </c>
      <c r="J601" s="5" t="str">
        <f>TEXT(Calls[[#This Row],[Date of Call]],"DDDD")</f>
        <v>Wednesday</v>
      </c>
      <c r="K601" s="5" t="str">
        <f t="array" ref="K601">_xlfn.IFS(Calls[[#This Row],[Duration]]&lt;=10,"Under 10 mins", Calls[[#This Row],[Duration]]&lt;=30, "10 to 30 mins", Calls[[#This Row],[Duration]]&lt;=60, "30 to 60 mins", Calls[[#This Row],[Duration]]&lt;=120, "1 to 2 hours", TRUE, "More than 2 hours")</f>
        <v>More than 2 hours</v>
      </c>
      <c r="L601" s="4">
        <f>ROUND(Calls[[#This Row],[Satisfaction Rating]],0)</f>
        <v>2</v>
      </c>
    </row>
    <row r="602" spans="2:12" x14ac:dyDescent="0.3">
      <c r="B602" s="5" t="s">
        <v>624</v>
      </c>
      <c r="C602" s="6" t="s">
        <v>20</v>
      </c>
      <c r="D602" s="4">
        <v>102</v>
      </c>
      <c r="E602" s="13" t="s">
        <v>10</v>
      </c>
      <c r="F602" s="14">
        <v>45113</v>
      </c>
      <c r="G602" s="4">
        <v>70</v>
      </c>
      <c r="H602" s="4">
        <v>2.8</v>
      </c>
      <c r="I602" s="4">
        <f>IF(MONTH(Calls[[#This Row],[Date of Call]])&lt;=6, YEAR(Calls[[#This Row],[Date of Call]]), YEAR(Calls[[#This Row],[Date of Call]])+1)</f>
        <v>2024</v>
      </c>
      <c r="J602" s="5" t="str">
        <f>TEXT(Calls[[#This Row],[Date of Call]],"DDDD")</f>
        <v>Thursday</v>
      </c>
      <c r="K602" s="5" t="str">
        <f t="array" ref="K602">_xlfn.IFS(Calls[[#This Row],[Duration]]&lt;=10,"Under 10 mins", Calls[[#This Row],[Duration]]&lt;=30, "10 to 30 mins", Calls[[#This Row],[Duration]]&lt;=60, "30 to 60 mins", Calls[[#This Row],[Duration]]&lt;=120, "1 to 2 hours", TRUE, "More than 2 hours")</f>
        <v>1 to 2 hours</v>
      </c>
      <c r="L602" s="4">
        <f>ROUND(Calls[[#This Row],[Satisfaction Rating]],0)</f>
        <v>3</v>
      </c>
    </row>
    <row r="603" spans="2:12" x14ac:dyDescent="0.3">
      <c r="B603" s="5" t="s">
        <v>625</v>
      </c>
      <c r="C603" s="6" t="s">
        <v>7</v>
      </c>
      <c r="D603" s="4">
        <v>52</v>
      </c>
      <c r="E603" s="13" t="s">
        <v>11</v>
      </c>
      <c r="F603" s="14">
        <v>45113</v>
      </c>
      <c r="G603" s="4">
        <v>42</v>
      </c>
      <c r="H603" s="4">
        <v>4.5</v>
      </c>
      <c r="I603" s="4">
        <f>IF(MONTH(Calls[[#This Row],[Date of Call]])&lt;=6, YEAR(Calls[[#This Row],[Date of Call]]), YEAR(Calls[[#This Row],[Date of Call]])+1)</f>
        <v>2024</v>
      </c>
      <c r="J603" s="5" t="str">
        <f>TEXT(Calls[[#This Row],[Date of Call]],"DDDD")</f>
        <v>Thursday</v>
      </c>
      <c r="K603" s="5" t="str">
        <f t="array" ref="K603">_xlfn.IFS(Calls[[#This Row],[Duration]]&lt;=10,"Under 10 mins", Calls[[#This Row],[Duration]]&lt;=30, "10 to 30 mins", Calls[[#This Row],[Duration]]&lt;=60, "30 to 60 mins", Calls[[#This Row],[Duration]]&lt;=120, "1 to 2 hours", TRUE, "More than 2 hours")</f>
        <v>30 to 60 mins</v>
      </c>
      <c r="L603" s="4">
        <f>ROUND(Calls[[#This Row],[Satisfaction Rating]],0)</f>
        <v>5</v>
      </c>
    </row>
    <row r="604" spans="2:12" x14ac:dyDescent="0.3">
      <c r="B604" s="5" t="s">
        <v>626</v>
      </c>
      <c r="C604" s="6" t="s">
        <v>8</v>
      </c>
      <c r="D604" s="4">
        <v>55</v>
      </c>
      <c r="E604" s="13" t="s">
        <v>9</v>
      </c>
      <c r="F604" s="14">
        <v>45114</v>
      </c>
      <c r="G604" s="4">
        <v>112</v>
      </c>
      <c r="H604" s="4">
        <v>4.5</v>
      </c>
      <c r="I604" s="4">
        <f>IF(MONTH(Calls[[#This Row],[Date of Call]])&lt;=6, YEAR(Calls[[#This Row],[Date of Call]]), YEAR(Calls[[#This Row],[Date of Call]])+1)</f>
        <v>2024</v>
      </c>
      <c r="J604" s="5" t="str">
        <f>TEXT(Calls[[#This Row],[Date of Call]],"DDDD")</f>
        <v>Friday</v>
      </c>
      <c r="K604" s="5" t="str">
        <f t="array" ref="K604">_xlfn.IFS(Calls[[#This Row],[Duration]]&lt;=10,"Under 10 mins", Calls[[#This Row],[Duration]]&lt;=30, "10 to 30 mins", Calls[[#This Row],[Duration]]&lt;=60, "30 to 60 mins", Calls[[#This Row],[Duration]]&lt;=120, "1 to 2 hours", TRUE, "More than 2 hours")</f>
        <v>30 to 60 mins</v>
      </c>
      <c r="L604" s="4">
        <f>ROUND(Calls[[#This Row],[Satisfaction Rating]],0)</f>
        <v>5</v>
      </c>
    </row>
    <row r="605" spans="2:12" x14ac:dyDescent="0.3">
      <c r="B605" s="5" t="s">
        <v>627</v>
      </c>
      <c r="C605" s="6" t="s">
        <v>21</v>
      </c>
      <c r="D605" s="4">
        <v>107</v>
      </c>
      <c r="E605" s="13" t="s">
        <v>13</v>
      </c>
      <c r="F605" s="14">
        <v>45114</v>
      </c>
      <c r="G605" s="4">
        <v>20</v>
      </c>
      <c r="H605" s="4">
        <v>4.5</v>
      </c>
      <c r="I605" s="4">
        <f>IF(MONTH(Calls[[#This Row],[Date of Call]])&lt;=6, YEAR(Calls[[#This Row],[Date of Call]]), YEAR(Calls[[#This Row],[Date of Call]])+1)</f>
        <v>2024</v>
      </c>
      <c r="J605" s="5" t="str">
        <f>TEXT(Calls[[#This Row],[Date of Call]],"DDDD")</f>
        <v>Friday</v>
      </c>
      <c r="K605" s="5" t="str">
        <f t="array" ref="K605">_xlfn.IFS(Calls[[#This Row],[Duration]]&lt;=10,"Under 10 mins", Calls[[#This Row],[Duration]]&lt;=30, "10 to 30 mins", Calls[[#This Row],[Duration]]&lt;=60, "30 to 60 mins", Calls[[#This Row],[Duration]]&lt;=120, "1 to 2 hours", TRUE, "More than 2 hours")</f>
        <v>1 to 2 hours</v>
      </c>
      <c r="L605" s="4">
        <f>ROUND(Calls[[#This Row],[Satisfaction Rating]],0)</f>
        <v>5</v>
      </c>
    </row>
    <row r="606" spans="2:12" x14ac:dyDescent="0.3">
      <c r="B606" s="5" t="s">
        <v>628</v>
      </c>
      <c r="C606" s="6" t="s">
        <v>24</v>
      </c>
      <c r="D606" s="4">
        <v>88</v>
      </c>
      <c r="E606" s="13" t="s">
        <v>11</v>
      </c>
      <c r="F606" s="14">
        <v>45115</v>
      </c>
      <c r="G606" s="4">
        <v>110</v>
      </c>
      <c r="H606" s="4">
        <v>4.8</v>
      </c>
      <c r="I606" s="4">
        <f>IF(MONTH(Calls[[#This Row],[Date of Call]])&lt;=6, YEAR(Calls[[#This Row],[Date of Call]]), YEAR(Calls[[#This Row],[Date of Call]])+1)</f>
        <v>2024</v>
      </c>
      <c r="J606" s="5" t="str">
        <f>TEXT(Calls[[#This Row],[Date of Call]],"DDDD")</f>
        <v>Saturday</v>
      </c>
      <c r="K606" s="5" t="str">
        <f t="array" ref="K606">_xlfn.IFS(Calls[[#This Row],[Duration]]&lt;=10,"Under 10 mins", Calls[[#This Row],[Duration]]&lt;=30, "10 to 30 mins", Calls[[#This Row],[Duration]]&lt;=60, "30 to 60 mins", Calls[[#This Row],[Duration]]&lt;=120, "1 to 2 hours", TRUE, "More than 2 hours")</f>
        <v>1 to 2 hours</v>
      </c>
      <c r="L606" s="4">
        <f>ROUND(Calls[[#This Row],[Satisfaction Rating]],0)</f>
        <v>5</v>
      </c>
    </row>
    <row r="607" spans="2:12" x14ac:dyDescent="0.3">
      <c r="B607" s="5" t="s">
        <v>629</v>
      </c>
      <c r="C607" s="6" t="s">
        <v>15</v>
      </c>
      <c r="D607" s="4">
        <v>49</v>
      </c>
      <c r="E607" s="13" t="s">
        <v>11</v>
      </c>
      <c r="F607" s="14">
        <v>45115</v>
      </c>
      <c r="G607" s="4">
        <v>39</v>
      </c>
      <c r="H607" s="4">
        <v>4.5999999999999996</v>
      </c>
      <c r="I607" s="4">
        <f>IF(MONTH(Calls[[#This Row],[Date of Call]])&lt;=6, YEAR(Calls[[#This Row],[Date of Call]]), YEAR(Calls[[#This Row],[Date of Call]])+1)</f>
        <v>2024</v>
      </c>
      <c r="J607" s="5" t="str">
        <f>TEXT(Calls[[#This Row],[Date of Call]],"DDDD")</f>
        <v>Saturday</v>
      </c>
      <c r="K607" s="5" t="str">
        <f t="array" ref="K607">_xlfn.IFS(Calls[[#This Row],[Duration]]&lt;=10,"Under 10 mins", Calls[[#This Row],[Duration]]&lt;=30, "10 to 30 mins", Calls[[#This Row],[Duration]]&lt;=60, "30 to 60 mins", Calls[[#This Row],[Duration]]&lt;=120, "1 to 2 hours", TRUE, "More than 2 hours")</f>
        <v>30 to 60 mins</v>
      </c>
      <c r="L607" s="4">
        <f>ROUND(Calls[[#This Row],[Satisfaction Rating]],0)</f>
        <v>5</v>
      </c>
    </row>
    <row r="608" spans="2:12" x14ac:dyDescent="0.3">
      <c r="B608" s="5" t="s">
        <v>630</v>
      </c>
      <c r="C608" s="6" t="s">
        <v>24</v>
      </c>
      <c r="D608" s="4">
        <v>72</v>
      </c>
      <c r="E608" s="13" t="s">
        <v>10</v>
      </c>
      <c r="F608" s="14">
        <v>45115</v>
      </c>
      <c r="G608" s="4">
        <v>76</v>
      </c>
      <c r="H608" s="4">
        <v>4.5</v>
      </c>
      <c r="I608" s="4">
        <f>IF(MONTH(Calls[[#This Row],[Date of Call]])&lt;=6, YEAR(Calls[[#This Row],[Date of Call]]), YEAR(Calls[[#This Row],[Date of Call]])+1)</f>
        <v>2024</v>
      </c>
      <c r="J608" s="5" t="str">
        <f>TEXT(Calls[[#This Row],[Date of Call]],"DDDD")</f>
        <v>Saturday</v>
      </c>
      <c r="K608" s="5" t="str">
        <f t="array" ref="K608">_xlfn.IFS(Calls[[#This Row],[Duration]]&lt;=10,"Under 10 mins", Calls[[#This Row],[Duration]]&lt;=30, "10 to 30 mins", Calls[[#This Row],[Duration]]&lt;=60, "30 to 60 mins", Calls[[#This Row],[Duration]]&lt;=120, "1 to 2 hours", TRUE, "More than 2 hours")</f>
        <v>1 to 2 hours</v>
      </c>
      <c r="L608" s="4">
        <f>ROUND(Calls[[#This Row],[Satisfaction Rating]],0)</f>
        <v>5</v>
      </c>
    </row>
    <row r="609" spans="2:12" x14ac:dyDescent="0.3">
      <c r="B609" s="5" t="s">
        <v>631</v>
      </c>
      <c r="C609" s="6" t="s">
        <v>12</v>
      </c>
      <c r="D609" s="4">
        <v>50</v>
      </c>
      <c r="E609" s="13" t="s">
        <v>10</v>
      </c>
      <c r="F609" s="14">
        <v>45115</v>
      </c>
      <c r="G609" s="4">
        <v>40</v>
      </c>
      <c r="H609" s="4">
        <v>5</v>
      </c>
      <c r="I609" s="4">
        <f>IF(MONTH(Calls[[#This Row],[Date of Call]])&lt;=6, YEAR(Calls[[#This Row],[Date of Call]]), YEAR(Calls[[#This Row],[Date of Call]])+1)</f>
        <v>2024</v>
      </c>
      <c r="J609" s="5" t="str">
        <f>TEXT(Calls[[#This Row],[Date of Call]],"DDDD")</f>
        <v>Saturday</v>
      </c>
      <c r="K609" s="5" t="str">
        <f t="array" ref="K609">_xlfn.IFS(Calls[[#This Row],[Duration]]&lt;=10,"Under 10 mins", Calls[[#This Row],[Duration]]&lt;=30, "10 to 30 mins", Calls[[#This Row],[Duration]]&lt;=60, "30 to 60 mins", Calls[[#This Row],[Duration]]&lt;=120, "1 to 2 hours", TRUE, "More than 2 hours")</f>
        <v>30 to 60 mins</v>
      </c>
      <c r="L609" s="4">
        <f>ROUND(Calls[[#This Row],[Satisfaction Rating]],0)</f>
        <v>5</v>
      </c>
    </row>
    <row r="610" spans="2:12" x14ac:dyDescent="0.3">
      <c r="B610" s="5" t="s">
        <v>632</v>
      </c>
      <c r="C610" s="6" t="s">
        <v>24</v>
      </c>
      <c r="D610" s="4">
        <v>52</v>
      </c>
      <c r="E610" s="13" t="s">
        <v>13</v>
      </c>
      <c r="F610" s="14">
        <v>45115</v>
      </c>
      <c r="G610" s="4">
        <v>42</v>
      </c>
      <c r="H610" s="4">
        <v>4.8</v>
      </c>
      <c r="I610" s="4">
        <f>IF(MONTH(Calls[[#This Row],[Date of Call]])&lt;=6, YEAR(Calls[[#This Row],[Date of Call]]), YEAR(Calls[[#This Row],[Date of Call]])+1)</f>
        <v>2024</v>
      </c>
      <c r="J610" s="5" t="str">
        <f>TEXT(Calls[[#This Row],[Date of Call]],"DDDD")</f>
        <v>Saturday</v>
      </c>
      <c r="K610" s="5" t="str">
        <f t="array" ref="K610">_xlfn.IFS(Calls[[#This Row],[Duration]]&lt;=10,"Under 10 mins", Calls[[#This Row],[Duration]]&lt;=30, "10 to 30 mins", Calls[[#This Row],[Duration]]&lt;=60, "30 to 60 mins", Calls[[#This Row],[Duration]]&lt;=120, "1 to 2 hours", TRUE, "More than 2 hours")</f>
        <v>30 to 60 mins</v>
      </c>
      <c r="L610" s="4">
        <f>ROUND(Calls[[#This Row],[Satisfaction Rating]],0)</f>
        <v>5</v>
      </c>
    </row>
    <row r="611" spans="2:12" x14ac:dyDescent="0.3">
      <c r="B611" s="5" t="s">
        <v>633</v>
      </c>
      <c r="C611" s="6" t="s">
        <v>23</v>
      </c>
      <c r="D611" s="4">
        <v>85</v>
      </c>
      <c r="E611" s="13" t="s">
        <v>6</v>
      </c>
      <c r="F611" s="14">
        <v>45116</v>
      </c>
      <c r="G611" s="4">
        <v>215</v>
      </c>
      <c r="H611" s="4">
        <v>3.5</v>
      </c>
      <c r="I611" s="4">
        <f>IF(MONTH(Calls[[#This Row],[Date of Call]])&lt;=6, YEAR(Calls[[#This Row],[Date of Call]]), YEAR(Calls[[#This Row],[Date of Call]])+1)</f>
        <v>2024</v>
      </c>
      <c r="J611" s="5" t="str">
        <f>TEXT(Calls[[#This Row],[Date of Call]],"DDDD")</f>
        <v>Sunday</v>
      </c>
      <c r="K611" s="5" t="str">
        <f t="array" ref="K611">_xlfn.IFS(Calls[[#This Row],[Duration]]&lt;=10,"Under 10 mins", Calls[[#This Row],[Duration]]&lt;=30, "10 to 30 mins", Calls[[#This Row],[Duration]]&lt;=60, "30 to 60 mins", Calls[[#This Row],[Duration]]&lt;=120, "1 to 2 hours", TRUE, "More than 2 hours")</f>
        <v>1 to 2 hours</v>
      </c>
      <c r="L611" s="4">
        <f>ROUND(Calls[[#This Row],[Satisfaction Rating]],0)</f>
        <v>4</v>
      </c>
    </row>
    <row r="612" spans="2:12" x14ac:dyDescent="0.3">
      <c r="B612" s="5" t="s">
        <v>634</v>
      </c>
      <c r="C612" s="6" t="s">
        <v>22</v>
      </c>
      <c r="D612" s="4">
        <v>98</v>
      </c>
      <c r="E612" s="13" t="s">
        <v>6</v>
      </c>
      <c r="F612" s="14">
        <v>45117</v>
      </c>
      <c r="G612" s="4">
        <v>130</v>
      </c>
      <c r="H612" s="4">
        <v>3.4</v>
      </c>
      <c r="I612" s="4">
        <f>IF(MONTH(Calls[[#This Row],[Date of Call]])&lt;=6, YEAR(Calls[[#This Row],[Date of Call]]), YEAR(Calls[[#This Row],[Date of Call]])+1)</f>
        <v>2024</v>
      </c>
      <c r="J612" s="5" t="str">
        <f>TEXT(Calls[[#This Row],[Date of Call]],"DDDD")</f>
        <v>Monday</v>
      </c>
      <c r="K612" s="5" t="str">
        <f t="array" ref="K612">_xlfn.IFS(Calls[[#This Row],[Duration]]&lt;=10,"Under 10 mins", Calls[[#This Row],[Duration]]&lt;=30, "10 to 30 mins", Calls[[#This Row],[Duration]]&lt;=60, "30 to 60 mins", Calls[[#This Row],[Duration]]&lt;=120, "1 to 2 hours", TRUE, "More than 2 hours")</f>
        <v>1 to 2 hours</v>
      </c>
      <c r="L612" s="4">
        <f>ROUND(Calls[[#This Row],[Satisfaction Rating]],0)</f>
        <v>3</v>
      </c>
    </row>
    <row r="613" spans="2:12" x14ac:dyDescent="0.3">
      <c r="B613" s="5" t="s">
        <v>635</v>
      </c>
      <c r="C613" s="6" t="s">
        <v>19</v>
      </c>
      <c r="D613" s="4">
        <v>52</v>
      </c>
      <c r="E613" s="13" t="s">
        <v>6</v>
      </c>
      <c r="F613" s="14">
        <v>45117</v>
      </c>
      <c r="G613" s="4">
        <v>190</v>
      </c>
      <c r="H613" s="4">
        <v>3.3</v>
      </c>
      <c r="I613" s="4">
        <f>IF(MONTH(Calls[[#This Row],[Date of Call]])&lt;=6, YEAR(Calls[[#This Row],[Date of Call]]), YEAR(Calls[[#This Row],[Date of Call]])+1)</f>
        <v>2024</v>
      </c>
      <c r="J613" s="5" t="str">
        <f>TEXT(Calls[[#This Row],[Date of Call]],"DDDD")</f>
        <v>Monday</v>
      </c>
      <c r="K613" s="5" t="str">
        <f t="array" ref="K613">_xlfn.IFS(Calls[[#This Row],[Duration]]&lt;=10,"Under 10 mins", Calls[[#This Row],[Duration]]&lt;=30, "10 to 30 mins", Calls[[#This Row],[Duration]]&lt;=60, "30 to 60 mins", Calls[[#This Row],[Duration]]&lt;=120, "1 to 2 hours", TRUE, "More than 2 hours")</f>
        <v>30 to 60 mins</v>
      </c>
      <c r="L613" s="4">
        <f>ROUND(Calls[[#This Row],[Satisfaction Rating]],0)</f>
        <v>3</v>
      </c>
    </row>
    <row r="614" spans="2:12" x14ac:dyDescent="0.3">
      <c r="B614" s="5" t="s">
        <v>636</v>
      </c>
      <c r="C614" s="6" t="s">
        <v>8</v>
      </c>
      <c r="D614" s="4">
        <v>154</v>
      </c>
      <c r="E614" s="13" t="s">
        <v>11</v>
      </c>
      <c r="F614" s="14">
        <v>45117</v>
      </c>
      <c r="G614" s="4">
        <v>164</v>
      </c>
      <c r="H614" s="4">
        <v>4.9000000000000004</v>
      </c>
      <c r="I614" s="4">
        <f>IF(MONTH(Calls[[#This Row],[Date of Call]])&lt;=6, YEAR(Calls[[#This Row],[Date of Call]]), YEAR(Calls[[#This Row],[Date of Call]])+1)</f>
        <v>2024</v>
      </c>
      <c r="J614" s="5" t="str">
        <f>TEXT(Calls[[#This Row],[Date of Call]],"DDDD")</f>
        <v>Monday</v>
      </c>
      <c r="K614" s="5" t="str">
        <f t="array" ref="K614">_xlfn.IFS(Calls[[#This Row],[Duration]]&lt;=10,"Under 10 mins", Calls[[#This Row],[Duration]]&lt;=30, "10 to 30 mins", Calls[[#This Row],[Duration]]&lt;=60, "30 to 60 mins", Calls[[#This Row],[Duration]]&lt;=120, "1 to 2 hours", TRUE, "More than 2 hours")</f>
        <v>More than 2 hours</v>
      </c>
      <c r="L614" s="4">
        <f>ROUND(Calls[[#This Row],[Satisfaction Rating]],0)</f>
        <v>5</v>
      </c>
    </row>
    <row r="615" spans="2:12" x14ac:dyDescent="0.3">
      <c r="B615" s="5" t="s">
        <v>637</v>
      </c>
      <c r="C615" s="6" t="s">
        <v>5</v>
      </c>
      <c r="D615" s="4">
        <v>131</v>
      </c>
      <c r="E615" s="13" t="s">
        <v>9</v>
      </c>
      <c r="F615" s="14">
        <v>45118</v>
      </c>
      <c r="G615" s="4">
        <v>76</v>
      </c>
      <c r="H615" s="4">
        <v>4.5</v>
      </c>
      <c r="I615" s="4">
        <f>IF(MONTH(Calls[[#This Row],[Date of Call]])&lt;=6, YEAR(Calls[[#This Row],[Date of Call]]), YEAR(Calls[[#This Row],[Date of Call]])+1)</f>
        <v>2024</v>
      </c>
      <c r="J615" s="5" t="str">
        <f>TEXT(Calls[[#This Row],[Date of Call]],"DDDD")</f>
        <v>Tuesday</v>
      </c>
      <c r="K615" s="5" t="str">
        <f t="array" ref="K615">_xlfn.IFS(Calls[[#This Row],[Duration]]&lt;=10,"Under 10 mins", Calls[[#This Row],[Duration]]&lt;=30, "10 to 30 mins", Calls[[#This Row],[Duration]]&lt;=60, "30 to 60 mins", Calls[[#This Row],[Duration]]&lt;=120, "1 to 2 hours", TRUE, "More than 2 hours")</f>
        <v>More than 2 hours</v>
      </c>
      <c r="L615" s="4">
        <f>ROUND(Calls[[#This Row],[Satisfaction Rating]],0)</f>
        <v>5</v>
      </c>
    </row>
    <row r="616" spans="2:12" x14ac:dyDescent="0.3">
      <c r="B616" s="5" t="s">
        <v>638</v>
      </c>
      <c r="C616" s="6" t="s">
        <v>23</v>
      </c>
      <c r="D616" s="4">
        <v>73</v>
      </c>
      <c r="E616" s="13" t="s">
        <v>9</v>
      </c>
      <c r="F616" s="14">
        <v>45119</v>
      </c>
      <c r="G616" s="4">
        <v>87</v>
      </c>
      <c r="H616" s="4">
        <v>4.8</v>
      </c>
      <c r="I616" s="4">
        <f>IF(MONTH(Calls[[#This Row],[Date of Call]])&lt;=6, YEAR(Calls[[#This Row],[Date of Call]]), YEAR(Calls[[#This Row],[Date of Call]])+1)</f>
        <v>2024</v>
      </c>
      <c r="J616" s="5" t="str">
        <f>TEXT(Calls[[#This Row],[Date of Call]],"DDDD")</f>
        <v>Wednesday</v>
      </c>
      <c r="K616" s="5" t="str">
        <f t="array" ref="K616">_xlfn.IFS(Calls[[#This Row],[Duration]]&lt;=10,"Under 10 mins", Calls[[#This Row],[Duration]]&lt;=30, "10 to 30 mins", Calls[[#This Row],[Duration]]&lt;=60, "30 to 60 mins", Calls[[#This Row],[Duration]]&lt;=120, "1 to 2 hours", TRUE, "More than 2 hours")</f>
        <v>1 to 2 hours</v>
      </c>
      <c r="L616" s="4">
        <f>ROUND(Calls[[#This Row],[Satisfaction Rating]],0)</f>
        <v>5</v>
      </c>
    </row>
    <row r="617" spans="2:12" x14ac:dyDescent="0.3">
      <c r="B617" s="5" t="s">
        <v>639</v>
      </c>
      <c r="C617" s="6" t="s">
        <v>14</v>
      </c>
      <c r="D617" s="4">
        <v>45</v>
      </c>
      <c r="E617" s="13" t="s">
        <v>6</v>
      </c>
      <c r="F617" s="14">
        <v>45119</v>
      </c>
      <c r="G617" s="4">
        <v>84</v>
      </c>
      <c r="H617" s="4">
        <v>4.8</v>
      </c>
      <c r="I617" s="4">
        <f>IF(MONTH(Calls[[#This Row],[Date of Call]])&lt;=6, YEAR(Calls[[#This Row],[Date of Call]]), YEAR(Calls[[#This Row],[Date of Call]])+1)</f>
        <v>2024</v>
      </c>
      <c r="J617" s="5" t="str">
        <f>TEXT(Calls[[#This Row],[Date of Call]],"DDDD")</f>
        <v>Wednesday</v>
      </c>
      <c r="K617" s="5" t="str">
        <f t="array" ref="K617">_xlfn.IFS(Calls[[#This Row],[Duration]]&lt;=10,"Under 10 mins", Calls[[#This Row],[Duration]]&lt;=30, "10 to 30 mins", Calls[[#This Row],[Duration]]&lt;=60, "30 to 60 mins", Calls[[#This Row],[Duration]]&lt;=120, "1 to 2 hours", TRUE, "More than 2 hours")</f>
        <v>30 to 60 mins</v>
      </c>
      <c r="L617" s="4">
        <f>ROUND(Calls[[#This Row],[Satisfaction Rating]],0)</f>
        <v>5</v>
      </c>
    </row>
    <row r="618" spans="2:12" x14ac:dyDescent="0.3">
      <c r="B618" s="5" t="s">
        <v>640</v>
      </c>
      <c r="C618" s="6" t="s">
        <v>7</v>
      </c>
      <c r="D618" s="4">
        <v>114</v>
      </c>
      <c r="E618" s="13" t="s">
        <v>13</v>
      </c>
      <c r="F618" s="14">
        <v>45119</v>
      </c>
      <c r="G618" s="4">
        <v>114</v>
      </c>
      <c r="H618" s="4">
        <v>3.9</v>
      </c>
      <c r="I618" s="4">
        <f>IF(MONTH(Calls[[#This Row],[Date of Call]])&lt;=6, YEAR(Calls[[#This Row],[Date of Call]]), YEAR(Calls[[#This Row],[Date of Call]])+1)</f>
        <v>2024</v>
      </c>
      <c r="J618" s="5" t="str">
        <f>TEXT(Calls[[#This Row],[Date of Call]],"DDDD")</f>
        <v>Wednesday</v>
      </c>
      <c r="K618" s="5" t="str">
        <f t="array" ref="K618">_xlfn.IFS(Calls[[#This Row],[Duration]]&lt;=10,"Under 10 mins", Calls[[#This Row],[Duration]]&lt;=30, "10 to 30 mins", Calls[[#This Row],[Duration]]&lt;=60, "30 to 60 mins", Calls[[#This Row],[Duration]]&lt;=120, "1 to 2 hours", TRUE, "More than 2 hours")</f>
        <v>1 to 2 hours</v>
      </c>
      <c r="L618" s="4">
        <f>ROUND(Calls[[#This Row],[Satisfaction Rating]],0)</f>
        <v>4</v>
      </c>
    </row>
    <row r="619" spans="2:12" x14ac:dyDescent="0.3">
      <c r="B619" s="5" t="s">
        <v>641</v>
      </c>
      <c r="C619" s="6" t="s">
        <v>22</v>
      </c>
      <c r="D619" s="4">
        <v>69</v>
      </c>
      <c r="E619" s="13" t="s">
        <v>9</v>
      </c>
      <c r="F619" s="14">
        <v>45120</v>
      </c>
      <c r="G619" s="4">
        <v>56</v>
      </c>
      <c r="H619" s="4">
        <v>3.9</v>
      </c>
      <c r="I619" s="4">
        <f>IF(MONTH(Calls[[#This Row],[Date of Call]])&lt;=6, YEAR(Calls[[#This Row],[Date of Call]]), YEAR(Calls[[#This Row],[Date of Call]])+1)</f>
        <v>2024</v>
      </c>
      <c r="J619" s="5" t="str">
        <f>TEXT(Calls[[#This Row],[Date of Call]],"DDDD")</f>
        <v>Thursday</v>
      </c>
      <c r="K619" s="5" t="str">
        <f t="array" ref="K619">_xlfn.IFS(Calls[[#This Row],[Duration]]&lt;=10,"Under 10 mins", Calls[[#This Row],[Duration]]&lt;=30, "10 to 30 mins", Calls[[#This Row],[Duration]]&lt;=60, "30 to 60 mins", Calls[[#This Row],[Duration]]&lt;=120, "1 to 2 hours", TRUE, "More than 2 hours")</f>
        <v>1 to 2 hours</v>
      </c>
      <c r="L619" s="4">
        <f>ROUND(Calls[[#This Row],[Satisfaction Rating]],0)</f>
        <v>4</v>
      </c>
    </row>
    <row r="620" spans="2:12" x14ac:dyDescent="0.3">
      <c r="B620" s="5" t="s">
        <v>642</v>
      </c>
      <c r="C620" s="6" t="s">
        <v>5</v>
      </c>
      <c r="D620" s="4">
        <v>33</v>
      </c>
      <c r="E620" s="13" t="s">
        <v>11</v>
      </c>
      <c r="F620" s="14">
        <v>45120</v>
      </c>
      <c r="G620" s="4">
        <v>27</v>
      </c>
      <c r="H620" s="4">
        <v>3.7</v>
      </c>
      <c r="I620" s="4">
        <f>IF(MONTH(Calls[[#This Row],[Date of Call]])&lt;=6, YEAR(Calls[[#This Row],[Date of Call]]), YEAR(Calls[[#This Row],[Date of Call]])+1)</f>
        <v>2024</v>
      </c>
      <c r="J620" s="5" t="str">
        <f>TEXT(Calls[[#This Row],[Date of Call]],"DDDD")</f>
        <v>Thursday</v>
      </c>
      <c r="K620" s="5" t="str">
        <f t="array" ref="K620">_xlfn.IFS(Calls[[#This Row],[Duration]]&lt;=10,"Under 10 mins", Calls[[#This Row],[Duration]]&lt;=30, "10 to 30 mins", Calls[[#This Row],[Duration]]&lt;=60, "30 to 60 mins", Calls[[#This Row],[Duration]]&lt;=120, "1 to 2 hours", TRUE, "More than 2 hours")</f>
        <v>30 to 60 mins</v>
      </c>
      <c r="L620" s="4">
        <f>ROUND(Calls[[#This Row],[Satisfaction Rating]],0)</f>
        <v>4</v>
      </c>
    </row>
    <row r="621" spans="2:12" x14ac:dyDescent="0.3">
      <c r="B621" s="5" t="s">
        <v>643</v>
      </c>
      <c r="C621" s="6" t="s">
        <v>12</v>
      </c>
      <c r="D621" s="4">
        <v>31</v>
      </c>
      <c r="E621" s="13" t="s">
        <v>10</v>
      </c>
      <c r="F621" s="14">
        <v>45121</v>
      </c>
      <c r="G621" s="4">
        <v>84</v>
      </c>
      <c r="H621" s="4">
        <v>4.8</v>
      </c>
      <c r="I621" s="4">
        <f>IF(MONTH(Calls[[#This Row],[Date of Call]])&lt;=6, YEAR(Calls[[#This Row],[Date of Call]]), YEAR(Calls[[#This Row],[Date of Call]])+1)</f>
        <v>2024</v>
      </c>
      <c r="J621" s="5" t="str">
        <f>TEXT(Calls[[#This Row],[Date of Call]],"DDDD")</f>
        <v>Friday</v>
      </c>
      <c r="K621" s="5" t="str">
        <f t="array" ref="K621">_xlfn.IFS(Calls[[#This Row],[Duration]]&lt;=10,"Under 10 mins", Calls[[#This Row],[Duration]]&lt;=30, "10 to 30 mins", Calls[[#This Row],[Duration]]&lt;=60, "30 to 60 mins", Calls[[#This Row],[Duration]]&lt;=120, "1 to 2 hours", TRUE, "More than 2 hours")</f>
        <v>30 to 60 mins</v>
      </c>
      <c r="L621" s="4">
        <f>ROUND(Calls[[#This Row],[Satisfaction Rating]],0)</f>
        <v>5</v>
      </c>
    </row>
    <row r="622" spans="2:12" x14ac:dyDescent="0.3">
      <c r="B622" s="5" t="s">
        <v>644</v>
      </c>
      <c r="C622" s="6" t="s">
        <v>14</v>
      </c>
      <c r="D622" s="4">
        <v>168</v>
      </c>
      <c r="E622" s="13" t="s">
        <v>11</v>
      </c>
      <c r="F622" s="14">
        <v>45121</v>
      </c>
      <c r="G622" s="4">
        <v>72</v>
      </c>
      <c r="H622" s="4">
        <v>3.5</v>
      </c>
      <c r="I622" s="4">
        <f>IF(MONTH(Calls[[#This Row],[Date of Call]])&lt;=6, YEAR(Calls[[#This Row],[Date of Call]]), YEAR(Calls[[#This Row],[Date of Call]])+1)</f>
        <v>2024</v>
      </c>
      <c r="J622" s="5" t="str">
        <f>TEXT(Calls[[#This Row],[Date of Call]],"DDDD")</f>
        <v>Friday</v>
      </c>
      <c r="K622" s="5" t="str">
        <f t="array" ref="K622">_xlfn.IFS(Calls[[#This Row],[Duration]]&lt;=10,"Under 10 mins", Calls[[#This Row],[Duration]]&lt;=30, "10 to 30 mins", Calls[[#This Row],[Duration]]&lt;=60, "30 to 60 mins", Calls[[#This Row],[Duration]]&lt;=120, "1 to 2 hours", TRUE, "More than 2 hours")</f>
        <v>More than 2 hours</v>
      </c>
      <c r="L622" s="4">
        <f>ROUND(Calls[[#This Row],[Satisfaction Rating]],0)</f>
        <v>4</v>
      </c>
    </row>
    <row r="623" spans="2:12" x14ac:dyDescent="0.3">
      <c r="B623" s="5" t="s">
        <v>645</v>
      </c>
      <c r="C623" s="6" t="s">
        <v>23</v>
      </c>
      <c r="D623" s="4">
        <v>111</v>
      </c>
      <c r="E623" s="13" t="s">
        <v>13</v>
      </c>
      <c r="F623" s="14">
        <v>45122</v>
      </c>
      <c r="G623" s="4">
        <v>126</v>
      </c>
      <c r="H623" s="4">
        <v>4.2</v>
      </c>
      <c r="I623" s="4">
        <f>IF(MONTH(Calls[[#This Row],[Date of Call]])&lt;=6, YEAR(Calls[[#This Row],[Date of Call]]), YEAR(Calls[[#This Row],[Date of Call]])+1)</f>
        <v>2024</v>
      </c>
      <c r="J623" s="5" t="str">
        <f>TEXT(Calls[[#This Row],[Date of Call]],"DDDD")</f>
        <v>Saturday</v>
      </c>
      <c r="K623" s="5" t="str">
        <f t="array" ref="K623">_xlfn.IFS(Calls[[#This Row],[Duration]]&lt;=10,"Under 10 mins", Calls[[#This Row],[Duration]]&lt;=30, "10 to 30 mins", Calls[[#This Row],[Duration]]&lt;=60, "30 to 60 mins", Calls[[#This Row],[Duration]]&lt;=120, "1 to 2 hours", TRUE, "More than 2 hours")</f>
        <v>1 to 2 hours</v>
      </c>
      <c r="L623" s="4">
        <f>ROUND(Calls[[#This Row],[Satisfaction Rating]],0)</f>
        <v>4</v>
      </c>
    </row>
    <row r="624" spans="2:12" x14ac:dyDescent="0.3">
      <c r="B624" s="5" t="s">
        <v>646</v>
      </c>
      <c r="C624" s="6" t="s">
        <v>12</v>
      </c>
      <c r="D624" s="4">
        <v>80</v>
      </c>
      <c r="E624" s="13" t="s">
        <v>11</v>
      </c>
      <c r="F624" s="14">
        <v>45123</v>
      </c>
      <c r="G624" s="4">
        <v>88</v>
      </c>
      <c r="H624" s="4">
        <v>4.9000000000000004</v>
      </c>
      <c r="I624" s="4">
        <f>IF(MONTH(Calls[[#This Row],[Date of Call]])&lt;=6, YEAR(Calls[[#This Row],[Date of Call]]), YEAR(Calls[[#This Row],[Date of Call]])+1)</f>
        <v>2024</v>
      </c>
      <c r="J624" s="5" t="str">
        <f>TEXT(Calls[[#This Row],[Date of Call]],"DDDD")</f>
        <v>Sunday</v>
      </c>
      <c r="K624" s="5" t="str">
        <f t="array" ref="K624">_xlfn.IFS(Calls[[#This Row],[Duration]]&lt;=10,"Under 10 mins", Calls[[#This Row],[Duration]]&lt;=30, "10 to 30 mins", Calls[[#This Row],[Duration]]&lt;=60, "30 to 60 mins", Calls[[#This Row],[Duration]]&lt;=120, "1 to 2 hours", TRUE, "More than 2 hours")</f>
        <v>1 to 2 hours</v>
      </c>
      <c r="L624" s="4">
        <f>ROUND(Calls[[#This Row],[Satisfaction Rating]],0)</f>
        <v>5</v>
      </c>
    </row>
    <row r="625" spans="2:12" x14ac:dyDescent="0.3">
      <c r="B625" s="5" t="s">
        <v>647</v>
      </c>
      <c r="C625" s="6" t="s">
        <v>20</v>
      </c>
      <c r="D625" s="4">
        <v>37</v>
      </c>
      <c r="E625" s="13" t="s">
        <v>11</v>
      </c>
      <c r="F625" s="14">
        <v>45123</v>
      </c>
      <c r="G625" s="4">
        <v>124</v>
      </c>
      <c r="H625" s="4">
        <v>4.5999999999999996</v>
      </c>
      <c r="I625" s="4">
        <f>IF(MONTH(Calls[[#This Row],[Date of Call]])&lt;=6, YEAR(Calls[[#This Row],[Date of Call]]), YEAR(Calls[[#This Row],[Date of Call]])+1)</f>
        <v>2024</v>
      </c>
      <c r="J625" s="5" t="str">
        <f>TEXT(Calls[[#This Row],[Date of Call]],"DDDD")</f>
        <v>Sunday</v>
      </c>
      <c r="K625" s="5" t="str">
        <f t="array" ref="K625">_xlfn.IFS(Calls[[#This Row],[Duration]]&lt;=10,"Under 10 mins", Calls[[#This Row],[Duration]]&lt;=30, "10 to 30 mins", Calls[[#This Row],[Duration]]&lt;=60, "30 to 60 mins", Calls[[#This Row],[Duration]]&lt;=120, "1 to 2 hours", TRUE, "More than 2 hours")</f>
        <v>30 to 60 mins</v>
      </c>
      <c r="L625" s="4">
        <f>ROUND(Calls[[#This Row],[Satisfaction Rating]],0)</f>
        <v>5</v>
      </c>
    </row>
    <row r="626" spans="2:12" x14ac:dyDescent="0.3">
      <c r="B626" s="5" t="s">
        <v>648</v>
      </c>
      <c r="C626" s="6" t="s">
        <v>17</v>
      </c>
      <c r="D626" s="4">
        <v>137</v>
      </c>
      <c r="E626" s="13" t="s">
        <v>11</v>
      </c>
      <c r="F626" s="14">
        <v>45124</v>
      </c>
      <c r="G626" s="4">
        <v>84</v>
      </c>
      <c r="H626" s="4">
        <v>2.6</v>
      </c>
      <c r="I626" s="4">
        <f>IF(MONTH(Calls[[#This Row],[Date of Call]])&lt;=6, YEAR(Calls[[#This Row],[Date of Call]]), YEAR(Calls[[#This Row],[Date of Call]])+1)</f>
        <v>2024</v>
      </c>
      <c r="J626" s="5" t="str">
        <f>TEXT(Calls[[#This Row],[Date of Call]],"DDDD")</f>
        <v>Monday</v>
      </c>
      <c r="K626" s="5" t="str">
        <f t="array" ref="K626">_xlfn.IFS(Calls[[#This Row],[Duration]]&lt;=10,"Under 10 mins", Calls[[#This Row],[Duration]]&lt;=30, "10 to 30 mins", Calls[[#This Row],[Duration]]&lt;=60, "30 to 60 mins", Calls[[#This Row],[Duration]]&lt;=120, "1 to 2 hours", TRUE, "More than 2 hours")</f>
        <v>More than 2 hours</v>
      </c>
      <c r="L626" s="4">
        <f>ROUND(Calls[[#This Row],[Satisfaction Rating]],0)</f>
        <v>3</v>
      </c>
    </row>
    <row r="627" spans="2:12" x14ac:dyDescent="0.3">
      <c r="B627" s="5" t="s">
        <v>649</v>
      </c>
      <c r="C627" s="6" t="s">
        <v>22</v>
      </c>
      <c r="D627" s="4">
        <v>123</v>
      </c>
      <c r="E627" s="13" t="s">
        <v>13</v>
      </c>
      <c r="F627" s="14">
        <v>45124</v>
      </c>
      <c r="G627" s="4">
        <v>80</v>
      </c>
      <c r="H627" s="4">
        <v>2.7</v>
      </c>
      <c r="I627" s="4">
        <f>IF(MONTH(Calls[[#This Row],[Date of Call]])&lt;=6, YEAR(Calls[[#This Row],[Date of Call]]), YEAR(Calls[[#This Row],[Date of Call]])+1)</f>
        <v>2024</v>
      </c>
      <c r="J627" s="5" t="str">
        <f>TEXT(Calls[[#This Row],[Date of Call]],"DDDD")</f>
        <v>Monday</v>
      </c>
      <c r="K627" s="5" t="str">
        <f t="array" ref="K627">_xlfn.IFS(Calls[[#This Row],[Duration]]&lt;=10,"Under 10 mins", Calls[[#This Row],[Duration]]&lt;=30, "10 to 30 mins", Calls[[#This Row],[Duration]]&lt;=60, "30 to 60 mins", Calls[[#This Row],[Duration]]&lt;=120, "1 to 2 hours", TRUE, "More than 2 hours")</f>
        <v>More than 2 hours</v>
      </c>
      <c r="L627" s="4">
        <f>ROUND(Calls[[#This Row],[Satisfaction Rating]],0)</f>
        <v>3</v>
      </c>
    </row>
    <row r="628" spans="2:12" x14ac:dyDescent="0.3">
      <c r="B628" s="5" t="s">
        <v>650</v>
      </c>
      <c r="C628" s="6" t="s">
        <v>16</v>
      </c>
      <c r="D628" s="4">
        <v>105</v>
      </c>
      <c r="E628" s="13" t="s">
        <v>13</v>
      </c>
      <c r="F628" s="14">
        <v>45125</v>
      </c>
      <c r="G628" s="4">
        <v>176</v>
      </c>
      <c r="H628" s="4">
        <v>4.7</v>
      </c>
      <c r="I628" s="4">
        <f>IF(MONTH(Calls[[#This Row],[Date of Call]])&lt;=6, YEAR(Calls[[#This Row],[Date of Call]]), YEAR(Calls[[#This Row],[Date of Call]])+1)</f>
        <v>2024</v>
      </c>
      <c r="J628" s="5" t="str">
        <f>TEXT(Calls[[#This Row],[Date of Call]],"DDDD")</f>
        <v>Tuesday</v>
      </c>
      <c r="K628" s="5" t="str">
        <f t="array" ref="K628">_xlfn.IFS(Calls[[#This Row],[Duration]]&lt;=10,"Under 10 mins", Calls[[#This Row],[Duration]]&lt;=30, "10 to 30 mins", Calls[[#This Row],[Duration]]&lt;=60, "30 to 60 mins", Calls[[#This Row],[Duration]]&lt;=120, "1 to 2 hours", TRUE, "More than 2 hours")</f>
        <v>1 to 2 hours</v>
      </c>
      <c r="L628" s="4">
        <f>ROUND(Calls[[#This Row],[Satisfaction Rating]],0)</f>
        <v>5</v>
      </c>
    </row>
    <row r="629" spans="2:12" x14ac:dyDescent="0.3">
      <c r="B629" s="5" t="s">
        <v>651</v>
      </c>
      <c r="C629" s="6" t="s">
        <v>20</v>
      </c>
      <c r="D629" s="4">
        <v>76</v>
      </c>
      <c r="E629" s="13" t="s">
        <v>6</v>
      </c>
      <c r="F629" s="14">
        <v>45126</v>
      </c>
      <c r="G629" s="4">
        <v>84</v>
      </c>
      <c r="H629" s="4">
        <v>3.9</v>
      </c>
      <c r="I629" s="4">
        <f>IF(MONTH(Calls[[#This Row],[Date of Call]])&lt;=6, YEAR(Calls[[#This Row],[Date of Call]]), YEAR(Calls[[#This Row],[Date of Call]])+1)</f>
        <v>2024</v>
      </c>
      <c r="J629" s="5" t="str">
        <f>TEXT(Calls[[#This Row],[Date of Call]],"DDDD")</f>
        <v>Wednesday</v>
      </c>
      <c r="K629" s="5" t="str">
        <f t="array" ref="K629">_xlfn.IFS(Calls[[#This Row],[Duration]]&lt;=10,"Under 10 mins", Calls[[#This Row],[Duration]]&lt;=30, "10 to 30 mins", Calls[[#This Row],[Duration]]&lt;=60, "30 to 60 mins", Calls[[#This Row],[Duration]]&lt;=120, "1 to 2 hours", TRUE, "More than 2 hours")</f>
        <v>1 to 2 hours</v>
      </c>
      <c r="L629" s="4">
        <f>ROUND(Calls[[#This Row],[Satisfaction Rating]],0)</f>
        <v>4</v>
      </c>
    </row>
    <row r="630" spans="2:12" x14ac:dyDescent="0.3">
      <c r="B630" s="5" t="s">
        <v>652</v>
      </c>
      <c r="C630" s="6" t="s">
        <v>12</v>
      </c>
      <c r="D630" s="4">
        <v>144</v>
      </c>
      <c r="E630" s="13" t="s">
        <v>6</v>
      </c>
      <c r="F630" s="14">
        <v>45126</v>
      </c>
      <c r="G630" s="4">
        <v>164</v>
      </c>
      <c r="H630" s="4">
        <v>2.8</v>
      </c>
      <c r="I630" s="4">
        <f>IF(MONTH(Calls[[#This Row],[Date of Call]])&lt;=6, YEAR(Calls[[#This Row],[Date of Call]]), YEAR(Calls[[#This Row],[Date of Call]])+1)</f>
        <v>2024</v>
      </c>
      <c r="J630" s="5" t="str">
        <f>TEXT(Calls[[#This Row],[Date of Call]],"DDDD")</f>
        <v>Wednesday</v>
      </c>
      <c r="K630" s="5" t="str">
        <f t="array" ref="K630">_xlfn.IFS(Calls[[#This Row],[Duration]]&lt;=10,"Under 10 mins", Calls[[#This Row],[Duration]]&lt;=30, "10 to 30 mins", Calls[[#This Row],[Duration]]&lt;=60, "30 to 60 mins", Calls[[#This Row],[Duration]]&lt;=120, "1 to 2 hours", TRUE, "More than 2 hours")</f>
        <v>More than 2 hours</v>
      </c>
      <c r="L630" s="4">
        <f>ROUND(Calls[[#This Row],[Satisfaction Rating]],0)</f>
        <v>3</v>
      </c>
    </row>
    <row r="631" spans="2:12" x14ac:dyDescent="0.3">
      <c r="B631" s="5" t="s">
        <v>653</v>
      </c>
      <c r="C631" s="6" t="s">
        <v>5</v>
      </c>
      <c r="D631" s="4">
        <v>109</v>
      </c>
      <c r="E631" s="13" t="s">
        <v>10</v>
      </c>
      <c r="F631" s="14">
        <v>45126</v>
      </c>
      <c r="G631" s="4">
        <v>132</v>
      </c>
      <c r="H631" s="4">
        <v>3.1</v>
      </c>
      <c r="I631" s="4">
        <f>IF(MONTH(Calls[[#This Row],[Date of Call]])&lt;=6, YEAR(Calls[[#This Row],[Date of Call]]), YEAR(Calls[[#This Row],[Date of Call]])+1)</f>
        <v>2024</v>
      </c>
      <c r="J631" s="5" t="str">
        <f>TEXT(Calls[[#This Row],[Date of Call]],"DDDD")</f>
        <v>Wednesday</v>
      </c>
      <c r="K631" s="5" t="str">
        <f t="array" ref="K631">_xlfn.IFS(Calls[[#This Row],[Duration]]&lt;=10,"Under 10 mins", Calls[[#This Row],[Duration]]&lt;=30, "10 to 30 mins", Calls[[#This Row],[Duration]]&lt;=60, "30 to 60 mins", Calls[[#This Row],[Duration]]&lt;=120, "1 to 2 hours", TRUE, "More than 2 hours")</f>
        <v>1 to 2 hours</v>
      </c>
      <c r="L631" s="4">
        <f>ROUND(Calls[[#This Row],[Satisfaction Rating]],0)</f>
        <v>3</v>
      </c>
    </row>
    <row r="632" spans="2:12" x14ac:dyDescent="0.3">
      <c r="B632" s="5" t="s">
        <v>654</v>
      </c>
      <c r="C632" s="6" t="s">
        <v>22</v>
      </c>
      <c r="D632" s="4">
        <v>172</v>
      </c>
      <c r="E632" s="13" t="s">
        <v>11</v>
      </c>
      <c r="F632" s="14">
        <v>45127</v>
      </c>
      <c r="G632" s="4">
        <v>27</v>
      </c>
      <c r="H632" s="4">
        <v>4.2</v>
      </c>
      <c r="I632" s="4">
        <f>IF(MONTH(Calls[[#This Row],[Date of Call]])&lt;=6, YEAR(Calls[[#This Row],[Date of Call]]), YEAR(Calls[[#This Row],[Date of Call]])+1)</f>
        <v>2024</v>
      </c>
      <c r="J632" s="5" t="str">
        <f>TEXT(Calls[[#This Row],[Date of Call]],"DDDD")</f>
        <v>Thursday</v>
      </c>
      <c r="K632" s="5" t="str">
        <f t="array" ref="K632">_xlfn.IFS(Calls[[#This Row],[Duration]]&lt;=10,"Under 10 mins", Calls[[#This Row],[Duration]]&lt;=30, "10 to 30 mins", Calls[[#This Row],[Duration]]&lt;=60, "30 to 60 mins", Calls[[#This Row],[Duration]]&lt;=120, "1 to 2 hours", TRUE, "More than 2 hours")</f>
        <v>More than 2 hours</v>
      </c>
      <c r="L632" s="4">
        <f>ROUND(Calls[[#This Row],[Satisfaction Rating]],0)</f>
        <v>4</v>
      </c>
    </row>
    <row r="633" spans="2:12" x14ac:dyDescent="0.3">
      <c r="B633" s="5" t="s">
        <v>655</v>
      </c>
      <c r="C633" s="6" t="s">
        <v>12</v>
      </c>
      <c r="D633" s="4">
        <v>56</v>
      </c>
      <c r="E633" s="13" t="s">
        <v>13</v>
      </c>
      <c r="F633" s="14">
        <v>45127</v>
      </c>
      <c r="G633" s="4">
        <v>27</v>
      </c>
      <c r="H633" s="4">
        <v>4.3</v>
      </c>
      <c r="I633" s="4">
        <f>IF(MONTH(Calls[[#This Row],[Date of Call]])&lt;=6, YEAR(Calls[[#This Row],[Date of Call]]), YEAR(Calls[[#This Row],[Date of Call]])+1)</f>
        <v>2024</v>
      </c>
      <c r="J633" s="5" t="str">
        <f>TEXT(Calls[[#This Row],[Date of Call]],"DDDD")</f>
        <v>Thursday</v>
      </c>
      <c r="K633" s="5" t="str">
        <f t="array" ref="K633">_xlfn.IFS(Calls[[#This Row],[Duration]]&lt;=10,"Under 10 mins", Calls[[#This Row],[Duration]]&lt;=30, "10 to 30 mins", Calls[[#This Row],[Duration]]&lt;=60, "30 to 60 mins", Calls[[#This Row],[Duration]]&lt;=120, "1 to 2 hours", TRUE, "More than 2 hours")</f>
        <v>30 to 60 mins</v>
      </c>
      <c r="L633" s="4">
        <f>ROUND(Calls[[#This Row],[Satisfaction Rating]],0)</f>
        <v>4</v>
      </c>
    </row>
    <row r="634" spans="2:12" x14ac:dyDescent="0.3">
      <c r="B634" s="5" t="s">
        <v>656</v>
      </c>
      <c r="C634" s="6" t="s">
        <v>12</v>
      </c>
      <c r="D634" s="4">
        <v>121</v>
      </c>
      <c r="E634" s="13" t="s">
        <v>9</v>
      </c>
      <c r="F634" s="14">
        <v>45127</v>
      </c>
      <c r="G634" s="4">
        <v>20</v>
      </c>
      <c r="H634" s="4">
        <v>2.7</v>
      </c>
      <c r="I634" s="4">
        <f>IF(MONTH(Calls[[#This Row],[Date of Call]])&lt;=6, YEAR(Calls[[#This Row],[Date of Call]]), YEAR(Calls[[#This Row],[Date of Call]])+1)</f>
        <v>2024</v>
      </c>
      <c r="J634" s="5" t="str">
        <f>TEXT(Calls[[#This Row],[Date of Call]],"DDDD")</f>
        <v>Thursday</v>
      </c>
      <c r="K634" s="5" t="str">
        <f t="array" ref="K634">_xlfn.IFS(Calls[[#This Row],[Duration]]&lt;=10,"Under 10 mins", Calls[[#This Row],[Duration]]&lt;=30, "10 to 30 mins", Calls[[#This Row],[Duration]]&lt;=60, "30 to 60 mins", Calls[[#This Row],[Duration]]&lt;=120, "1 to 2 hours", TRUE, "More than 2 hours")</f>
        <v>More than 2 hours</v>
      </c>
      <c r="L634" s="4">
        <f>ROUND(Calls[[#This Row],[Satisfaction Rating]],0)</f>
        <v>3</v>
      </c>
    </row>
    <row r="635" spans="2:12" x14ac:dyDescent="0.3">
      <c r="B635" s="5" t="s">
        <v>657</v>
      </c>
      <c r="C635" s="6" t="s">
        <v>22</v>
      </c>
      <c r="D635" s="4">
        <v>41</v>
      </c>
      <c r="E635" s="13" t="s">
        <v>13</v>
      </c>
      <c r="F635" s="14">
        <v>45128</v>
      </c>
      <c r="G635" s="4">
        <v>112</v>
      </c>
      <c r="H635" s="4">
        <v>2.2999999999999998</v>
      </c>
      <c r="I635" s="4">
        <f>IF(MONTH(Calls[[#This Row],[Date of Call]])&lt;=6, YEAR(Calls[[#This Row],[Date of Call]]), YEAR(Calls[[#This Row],[Date of Call]])+1)</f>
        <v>2024</v>
      </c>
      <c r="J635" s="5" t="str">
        <f>TEXT(Calls[[#This Row],[Date of Call]],"DDDD")</f>
        <v>Friday</v>
      </c>
      <c r="K635" s="5" t="str">
        <f t="array" ref="K635">_xlfn.IFS(Calls[[#This Row],[Duration]]&lt;=10,"Under 10 mins", Calls[[#This Row],[Duration]]&lt;=30, "10 to 30 mins", Calls[[#This Row],[Duration]]&lt;=60, "30 to 60 mins", Calls[[#This Row],[Duration]]&lt;=120, "1 to 2 hours", TRUE, "More than 2 hours")</f>
        <v>30 to 60 mins</v>
      </c>
      <c r="L635" s="4">
        <f>ROUND(Calls[[#This Row],[Satisfaction Rating]],0)</f>
        <v>2</v>
      </c>
    </row>
    <row r="636" spans="2:12" x14ac:dyDescent="0.3">
      <c r="B636" s="5" t="s">
        <v>658</v>
      </c>
      <c r="C636" s="6" t="s">
        <v>21</v>
      </c>
      <c r="D636" s="4">
        <v>60</v>
      </c>
      <c r="E636" s="13" t="s">
        <v>11</v>
      </c>
      <c r="F636" s="14">
        <v>45128</v>
      </c>
      <c r="G636" s="4">
        <v>60</v>
      </c>
      <c r="H636" s="4">
        <v>2.2999999999999998</v>
      </c>
      <c r="I636" s="4">
        <f>IF(MONTH(Calls[[#This Row],[Date of Call]])&lt;=6, YEAR(Calls[[#This Row],[Date of Call]]), YEAR(Calls[[#This Row],[Date of Call]])+1)</f>
        <v>2024</v>
      </c>
      <c r="J636" s="5" t="str">
        <f>TEXT(Calls[[#This Row],[Date of Call]],"DDDD")</f>
        <v>Friday</v>
      </c>
      <c r="K636" s="5" t="str">
        <f t="array" ref="K636">_xlfn.IFS(Calls[[#This Row],[Duration]]&lt;=10,"Under 10 mins", Calls[[#This Row],[Duration]]&lt;=30, "10 to 30 mins", Calls[[#This Row],[Duration]]&lt;=60, "30 to 60 mins", Calls[[#This Row],[Duration]]&lt;=120, "1 to 2 hours", TRUE, "More than 2 hours")</f>
        <v>30 to 60 mins</v>
      </c>
      <c r="L636" s="4">
        <f>ROUND(Calls[[#This Row],[Satisfaction Rating]],0)</f>
        <v>2</v>
      </c>
    </row>
    <row r="637" spans="2:12" x14ac:dyDescent="0.3">
      <c r="B637" s="5" t="s">
        <v>659</v>
      </c>
      <c r="C637" s="6" t="s">
        <v>21</v>
      </c>
      <c r="D637" s="4">
        <v>144</v>
      </c>
      <c r="E637" s="13" t="s">
        <v>11</v>
      </c>
      <c r="F637" s="14">
        <v>45129</v>
      </c>
      <c r="G637" s="4">
        <v>102</v>
      </c>
      <c r="H637" s="4">
        <v>2.9</v>
      </c>
      <c r="I637" s="4">
        <f>IF(MONTH(Calls[[#This Row],[Date of Call]])&lt;=6, YEAR(Calls[[#This Row],[Date of Call]]), YEAR(Calls[[#This Row],[Date of Call]])+1)</f>
        <v>2024</v>
      </c>
      <c r="J637" s="5" t="str">
        <f>TEXT(Calls[[#This Row],[Date of Call]],"DDDD")</f>
        <v>Saturday</v>
      </c>
      <c r="K637" s="5" t="str">
        <f t="array" ref="K637">_xlfn.IFS(Calls[[#This Row],[Duration]]&lt;=10,"Under 10 mins", Calls[[#This Row],[Duration]]&lt;=30, "10 to 30 mins", Calls[[#This Row],[Duration]]&lt;=60, "30 to 60 mins", Calls[[#This Row],[Duration]]&lt;=120, "1 to 2 hours", TRUE, "More than 2 hours")</f>
        <v>More than 2 hours</v>
      </c>
      <c r="L637" s="4">
        <f>ROUND(Calls[[#This Row],[Satisfaction Rating]],0)</f>
        <v>3</v>
      </c>
    </row>
    <row r="638" spans="2:12" x14ac:dyDescent="0.3">
      <c r="B638" s="5" t="s">
        <v>660</v>
      </c>
      <c r="C638" s="6" t="s">
        <v>8</v>
      </c>
      <c r="D638" s="4">
        <v>67</v>
      </c>
      <c r="E638" s="13" t="s">
        <v>11</v>
      </c>
      <c r="F638" s="14">
        <v>45129</v>
      </c>
      <c r="G638" s="4">
        <v>38</v>
      </c>
      <c r="H638" s="4">
        <v>4.2</v>
      </c>
      <c r="I638" s="4">
        <f>IF(MONTH(Calls[[#This Row],[Date of Call]])&lt;=6, YEAR(Calls[[#This Row],[Date of Call]]), YEAR(Calls[[#This Row],[Date of Call]])+1)</f>
        <v>2024</v>
      </c>
      <c r="J638" s="5" t="str">
        <f>TEXT(Calls[[#This Row],[Date of Call]],"DDDD")</f>
        <v>Saturday</v>
      </c>
      <c r="K638" s="5" t="str">
        <f t="array" ref="K638">_xlfn.IFS(Calls[[#This Row],[Duration]]&lt;=10,"Under 10 mins", Calls[[#This Row],[Duration]]&lt;=30, "10 to 30 mins", Calls[[#This Row],[Duration]]&lt;=60, "30 to 60 mins", Calls[[#This Row],[Duration]]&lt;=120, "1 to 2 hours", TRUE, "More than 2 hours")</f>
        <v>1 to 2 hours</v>
      </c>
      <c r="L638" s="4">
        <f>ROUND(Calls[[#This Row],[Satisfaction Rating]],0)</f>
        <v>4</v>
      </c>
    </row>
    <row r="639" spans="2:12" x14ac:dyDescent="0.3">
      <c r="B639" s="5" t="s">
        <v>661</v>
      </c>
      <c r="C639" s="6" t="s">
        <v>22</v>
      </c>
      <c r="D639" s="4">
        <v>162</v>
      </c>
      <c r="E639" s="13" t="s">
        <v>10</v>
      </c>
      <c r="F639" s="14">
        <v>45129</v>
      </c>
      <c r="G639" s="4">
        <v>82</v>
      </c>
      <c r="H639" s="4">
        <v>4.5999999999999996</v>
      </c>
      <c r="I639" s="4">
        <f>IF(MONTH(Calls[[#This Row],[Date of Call]])&lt;=6, YEAR(Calls[[#This Row],[Date of Call]]), YEAR(Calls[[#This Row],[Date of Call]])+1)</f>
        <v>2024</v>
      </c>
      <c r="J639" s="5" t="str">
        <f>TEXT(Calls[[#This Row],[Date of Call]],"DDDD")</f>
        <v>Saturday</v>
      </c>
      <c r="K639" s="5" t="str">
        <f t="array" ref="K639">_xlfn.IFS(Calls[[#This Row],[Duration]]&lt;=10,"Under 10 mins", Calls[[#This Row],[Duration]]&lt;=30, "10 to 30 mins", Calls[[#This Row],[Duration]]&lt;=60, "30 to 60 mins", Calls[[#This Row],[Duration]]&lt;=120, "1 to 2 hours", TRUE, "More than 2 hours")</f>
        <v>More than 2 hours</v>
      </c>
      <c r="L639" s="4">
        <f>ROUND(Calls[[#This Row],[Satisfaction Rating]],0)</f>
        <v>5</v>
      </c>
    </row>
    <row r="640" spans="2:12" x14ac:dyDescent="0.3">
      <c r="B640" s="5" t="s">
        <v>662</v>
      </c>
      <c r="C640" s="6" t="s">
        <v>21</v>
      </c>
      <c r="D640" s="4">
        <v>87</v>
      </c>
      <c r="E640" s="13" t="s">
        <v>9</v>
      </c>
      <c r="F640" s="14">
        <v>45132</v>
      </c>
      <c r="G640" s="4">
        <v>125</v>
      </c>
      <c r="H640" s="4">
        <v>4.5</v>
      </c>
      <c r="I640" s="4">
        <f>IF(MONTH(Calls[[#This Row],[Date of Call]])&lt;=6, YEAR(Calls[[#This Row],[Date of Call]]), YEAR(Calls[[#This Row],[Date of Call]])+1)</f>
        <v>2024</v>
      </c>
      <c r="J640" s="5" t="str">
        <f>TEXT(Calls[[#This Row],[Date of Call]],"DDDD")</f>
        <v>Tuesday</v>
      </c>
      <c r="K640" s="5" t="str">
        <f t="array" ref="K640">_xlfn.IFS(Calls[[#This Row],[Duration]]&lt;=10,"Under 10 mins", Calls[[#This Row],[Duration]]&lt;=30, "10 to 30 mins", Calls[[#This Row],[Duration]]&lt;=60, "30 to 60 mins", Calls[[#This Row],[Duration]]&lt;=120, "1 to 2 hours", TRUE, "More than 2 hours")</f>
        <v>1 to 2 hours</v>
      </c>
      <c r="L640" s="4">
        <f>ROUND(Calls[[#This Row],[Satisfaction Rating]],0)</f>
        <v>5</v>
      </c>
    </row>
    <row r="641" spans="2:12" x14ac:dyDescent="0.3">
      <c r="B641" s="5" t="s">
        <v>663</v>
      </c>
      <c r="C641" s="6" t="s">
        <v>19</v>
      </c>
      <c r="D641" s="4">
        <v>10</v>
      </c>
      <c r="E641" s="13" t="s">
        <v>6</v>
      </c>
      <c r="F641" s="14">
        <v>45133</v>
      </c>
      <c r="G641" s="4">
        <v>72</v>
      </c>
      <c r="H641" s="4">
        <v>3.7</v>
      </c>
      <c r="I641" s="4">
        <f>IF(MONTH(Calls[[#This Row],[Date of Call]])&lt;=6, YEAR(Calls[[#This Row],[Date of Call]]), YEAR(Calls[[#This Row],[Date of Call]])+1)</f>
        <v>2024</v>
      </c>
      <c r="J641" s="5" t="str">
        <f>TEXT(Calls[[#This Row],[Date of Call]],"DDDD")</f>
        <v>Wednesday</v>
      </c>
      <c r="K641" s="5" t="str">
        <f t="array" ref="K641">_xlfn.IFS(Calls[[#This Row],[Duration]]&lt;=10,"Under 10 mins", Calls[[#This Row],[Duration]]&lt;=30, "10 to 30 mins", Calls[[#This Row],[Duration]]&lt;=60, "30 to 60 mins", Calls[[#This Row],[Duration]]&lt;=120, "1 to 2 hours", TRUE, "More than 2 hours")</f>
        <v>Under 10 mins</v>
      </c>
      <c r="L641" s="4">
        <f>ROUND(Calls[[#This Row],[Satisfaction Rating]],0)</f>
        <v>4</v>
      </c>
    </row>
    <row r="642" spans="2:12" x14ac:dyDescent="0.3">
      <c r="B642" s="5" t="s">
        <v>664</v>
      </c>
      <c r="C642" s="6" t="s">
        <v>12</v>
      </c>
      <c r="D642" s="4">
        <v>138</v>
      </c>
      <c r="E642" s="13" t="s">
        <v>6</v>
      </c>
      <c r="F642" s="14">
        <v>45133</v>
      </c>
      <c r="G642" s="4">
        <v>195</v>
      </c>
      <c r="H642" s="4">
        <v>4.0999999999999996</v>
      </c>
      <c r="I642" s="4">
        <f>IF(MONTH(Calls[[#This Row],[Date of Call]])&lt;=6, YEAR(Calls[[#This Row],[Date of Call]]), YEAR(Calls[[#This Row],[Date of Call]])+1)</f>
        <v>2024</v>
      </c>
      <c r="J642" s="5" t="str">
        <f>TEXT(Calls[[#This Row],[Date of Call]],"DDDD")</f>
        <v>Wednesday</v>
      </c>
      <c r="K642" s="5" t="str">
        <f t="array" ref="K642">_xlfn.IFS(Calls[[#This Row],[Duration]]&lt;=10,"Under 10 mins", Calls[[#This Row],[Duration]]&lt;=30, "10 to 30 mins", Calls[[#This Row],[Duration]]&lt;=60, "30 to 60 mins", Calls[[#This Row],[Duration]]&lt;=120, "1 to 2 hours", TRUE, "More than 2 hours")</f>
        <v>More than 2 hours</v>
      </c>
      <c r="L642" s="4">
        <f>ROUND(Calls[[#This Row],[Satisfaction Rating]],0)</f>
        <v>4</v>
      </c>
    </row>
    <row r="643" spans="2:12" x14ac:dyDescent="0.3">
      <c r="B643" s="5" t="s">
        <v>665</v>
      </c>
      <c r="C643" s="6" t="s">
        <v>22</v>
      </c>
      <c r="D643" s="4">
        <v>31</v>
      </c>
      <c r="E643" s="13" t="s">
        <v>6</v>
      </c>
      <c r="F643" s="14">
        <v>45134</v>
      </c>
      <c r="G643" s="4">
        <v>160</v>
      </c>
      <c r="H643" s="4">
        <v>3.4</v>
      </c>
      <c r="I643" s="4">
        <f>IF(MONTH(Calls[[#This Row],[Date of Call]])&lt;=6, YEAR(Calls[[#This Row],[Date of Call]]), YEAR(Calls[[#This Row],[Date of Call]])+1)</f>
        <v>2024</v>
      </c>
      <c r="J643" s="5" t="str">
        <f>TEXT(Calls[[#This Row],[Date of Call]],"DDDD")</f>
        <v>Thursday</v>
      </c>
      <c r="K643" s="5" t="str">
        <f t="array" ref="K643">_xlfn.IFS(Calls[[#This Row],[Duration]]&lt;=10,"Under 10 mins", Calls[[#This Row],[Duration]]&lt;=30, "10 to 30 mins", Calls[[#This Row],[Duration]]&lt;=60, "30 to 60 mins", Calls[[#This Row],[Duration]]&lt;=120, "1 to 2 hours", TRUE, "More than 2 hours")</f>
        <v>30 to 60 mins</v>
      </c>
      <c r="L643" s="4">
        <f>ROUND(Calls[[#This Row],[Satisfaction Rating]],0)</f>
        <v>3</v>
      </c>
    </row>
    <row r="644" spans="2:12" x14ac:dyDescent="0.3">
      <c r="B644" s="5" t="s">
        <v>666</v>
      </c>
      <c r="C644" s="6" t="s">
        <v>16</v>
      </c>
      <c r="D644" s="4">
        <v>75</v>
      </c>
      <c r="E644" s="13" t="s">
        <v>10</v>
      </c>
      <c r="F644" s="14">
        <v>45134</v>
      </c>
      <c r="G644" s="4">
        <v>78</v>
      </c>
      <c r="H644" s="4">
        <v>3.3</v>
      </c>
      <c r="I644" s="4">
        <f>IF(MONTH(Calls[[#This Row],[Date of Call]])&lt;=6, YEAR(Calls[[#This Row],[Date of Call]]), YEAR(Calls[[#This Row],[Date of Call]])+1)</f>
        <v>2024</v>
      </c>
      <c r="J644" s="5" t="str">
        <f>TEXT(Calls[[#This Row],[Date of Call]],"DDDD")</f>
        <v>Thursday</v>
      </c>
      <c r="K644" s="5" t="str">
        <f t="array" ref="K644">_xlfn.IFS(Calls[[#This Row],[Duration]]&lt;=10,"Under 10 mins", Calls[[#This Row],[Duration]]&lt;=30, "10 to 30 mins", Calls[[#This Row],[Duration]]&lt;=60, "30 to 60 mins", Calls[[#This Row],[Duration]]&lt;=120, "1 to 2 hours", TRUE, "More than 2 hours")</f>
        <v>1 to 2 hours</v>
      </c>
      <c r="L644" s="4">
        <f>ROUND(Calls[[#This Row],[Satisfaction Rating]],0)</f>
        <v>3</v>
      </c>
    </row>
    <row r="645" spans="2:12" x14ac:dyDescent="0.3">
      <c r="B645" s="5" t="s">
        <v>667</v>
      </c>
      <c r="C645" s="6" t="s">
        <v>20</v>
      </c>
      <c r="D645" s="4">
        <v>65</v>
      </c>
      <c r="E645" s="13" t="s">
        <v>10</v>
      </c>
      <c r="F645" s="14">
        <v>45135</v>
      </c>
      <c r="G645" s="4">
        <v>70</v>
      </c>
      <c r="H645" s="4">
        <v>4.4000000000000004</v>
      </c>
      <c r="I645" s="4">
        <f>IF(MONTH(Calls[[#This Row],[Date of Call]])&lt;=6, YEAR(Calls[[#This Row],[Date of Call]]), YEAR(Calls[[#This Row],[Date of Call]])+1)</f>
        <v>2024</v>
      </c>
      <c r="J645" s="5" t="str">
        <f>TEXT(Calls[[#This Row],[Date of Call]],"DDDD")</f>
        <v>Friday</v>
      </c>
      <c r="K645" s="5" t="str">
        <f t="array" ref="K645">_xlfn.IFS(Calls[[#This Row],[Duration]]&lt;=10,"Under 10 mins", Calls[[#This Row],[Duration]]&lt;=30, "10 to 30 mins", Calls[[#This Row],[Duration]]&lt;=60, "30 to 60 mins", Calls[[#This Row],[Duration]]&lt;=120, "1 to 2 hours", TRUE, "More than 2 hours")</f>
        <v>1 to 2 hours</v>
      </c>
      <c r="L645" s="4">
        <f>ROUND(Calls[[#This Row],[Satisfaction Rating]],0)</f>
        <v>4</v>
      </c>
    </row>
    <row r="646" spans="2:12" x14ac:dyDescent="0.3">
      <c r="B646" s="5" t="s">
        <v>668</v>
      </c>
      <c r="C646" s="6" t="s">
        <v>23</v>
      </c>
      <c r="D646" s="4">
        <v>106</v>
      </c>
      <c r="E646" s="13" t="s">
        <v>13</v>
      </c>
      <c r="F646" s="14">
        <v>45135</v>
      </c>
      <c r="G646" s="4">
        <v>105</v>
      </c>
      <c r="H646" s="4">
        <v>4.2</v>
      </c>
      <c r="I646" s="4">
        <f>IF(MONTH(Calls[[#This Row],[Date of Call]])&lt;=6, YEAR(Calls[[#This Row],[Date of Call]]), YEAR(Calls[[#This Row],[Date of Call]])+1)</f>
        <v>2024</v>
      </c>
      <c r="J646" s="5" t="str">
        <f>TEXT(Calls[[#This Row],[Date of Call]],"DDDD")</f>
        <v>Friday</v>
      </c>
      <c r="K646" s="5" t="str">
        <f t="array" ref="K646">_xlfn.IFS(Calls[[#This Row],[Duration]]&lt;=10,"Under 10 mins", Calls[[#This Row],[Duration]]&lt;=30, "10 to 30 mins", Calls[[#This Row],[Duration]]&lt;=60, "30 to 60 mins", Calls[[#This Row],[Duration]]&lt;=120, "1 to 2 hours", TRUE, "More than 2 hours")</f>
        <v>1 to 2 hours</v>
      </c>
      <c r="L646" s="4">
        <f>ROUND(Calls[[#This Row],[Satisfaction Rating]],0)</f>
        <v>4</v>
      </c>
    </row>
    <row r="647" spans="2:12" x14ac:dyDescent="0.3">
      <c r="B647" s="5" t="s">
        <v>669</v>
      </c>
      <c r="C647" s="6" t="s">
        <v>20</v>
      </c>
      <c r="D647" s="4">
        <v>107</v>
      </c>
      <c r="E647" s="13" t="s">
        <v>13</v>
      </c>
      <c r="F647" s="14">
        <v>45136</v>
      </c>
      <c r="G647" s="4">
        <v>78</v>
      </c>
      <c r="H647" s="4">
        <v>3.4</v>
      </c>
      <c r="I647" s="4">
        <f>IF(MONTH(Calls[[#This Row],[Date of Call]])&lt;=6, YEAR(Calls[[#This Row],[Date of Call]]), YEAR(Calls[[#This Row],[Date of Call]])+1)</f>
        <v>2024</v>
      </c>
      <c r="J647" s="5" t="str">
        <f>TEXT(Calls[[#This Row],[Date of Call]],"DDDD")</f>
        <v>Saturday</v>
      </c>
      <c r="K647" s="5" t="str">
        <f t="array" ref="K647">_xlfn.IFS(Calls[[#This Row],[Duration]]&lt;=10,"Under 10 mins", Calls[[#This Row],[Duration]]&lt;=30, "10 to 30 mins", Calls[[#This Row],[Duration]]&lt;=60, "30 to 60 mins", Calls[[#This Row],[Duration]]&lt;=120, "1 to 2 hours", TRUE, "More than 2 hours")</f>
        <v>1 to 2 hours</v>
      </c>
      <c r="L647" s="4">
        <f>ROUND(Calls[[#This Row],[Satisfaction Rating]],0)</f>
        <v>3</v>
      </c>
    </row>
    <row r="648" spans="2:12" x14ac:dyDescent="0.3">
      <c r="B648" s="5" t="s">
        <v>670</v>
      </c>
      <c r="C648" s="6" t="s">
        <v>17</v>
      </c>
      <c r="D648" s="4">
        <v>78</v>
      </c>
      <c r="E648" s="13" t="s">
        <v>13</v>
      </c>
      <c r="F648" s="14">
        <v>45138</v>
      </c>
      <c r="G648" s="4">
        <v>205</v>
      </c>
      <c r="H648" s="4">
        <v>4.4000000000000004</v>
      </c>
      <c r="I648" s="4">
        <f>IF(MONTH(Calls[[#This Row],[Date of Call]])&lt;=6, YEAR(Calls[[#This Row],[Date of Call]]), YEAR(Calls[[#This Row],[Date of Call]])+1)</f>
        <v>2024</v>
      </c>
      <c r="J648" s="5" t="str">
        <f>TEXT(Calls[[#This Row],[Date of Call]],"DDDD")</f>
        <v>Monday</v>
      </c>
      <c r="K648" s="5" t="str">
        <f t="array" ref="K648">_xlfn.IFS(Calls[[#This Row],[Duration]]&lt;=10,"Under 10 mins", Calls[[#This Row],[Duration]]&lt;=30, "10 to 30 mins", Calls[[#This Row],[Duration]]&lt;=60, "30 to 60 mins", Calls[[#This Row],[Duration]]&lt;=120, "1 to 2 hours", TRUE, "More than 2 hours")</f>
        <v>1 to 2 hours</v>
      </c>
      <c r="L648" s="4">
        <f>ROUND(Calls[[#This Row],[Satisfaction Rating]],0)</f>
        <v>4</v>
      </c>
    </row>
    <row r="649" spans="2:12" x14ac:dyDescent="0.3">
      <c r="B649" s="5" t="s">
        <v>671</v>
      </c>
      <c r="C649" s="6" t="s">
        <v>24</v>
      </c>
      <c r="D649" s="4">
        <v>122</v>
      </c>
      <c r="E649" s="13" t="s">
        <v>13</v>
      </c>
      <c r="F649" s="14">
        <v>45138</v>
      </c>
      <c r="G649" s="4">
        <v>78</v>
      </c>
      <c r="H649" s="4">
        <v>2.7</v>
      </c>
      <c r="I649" s="4">
        <f>IF(MONTH(Calls[[#This Row],[Date of Call]])&lt;=6, YEAR(Calls[[#This Row],[Date of Call]]), YEAR(Calls[[#This Row],[Date of Call]])+1)</f>
        <v>2024</v>
      </c>
      <c r="J649" s="5" t="str">
        <f>TEXT(Calls[[#This Row],[Date of Call]],"DDDD")</f>
        <v>Monday</v>
      </c>
      <c r="K649" s="5" t="str">
        <f t="array" ref="K649">_xlfn.IFS(Calls[[#This Row],[Duration]]&lt;=10,"Under 10 mins", Calls[[#This Row],[Duration]]&lt;=30, "10 to 30 mins", Calls[[#This Row],[Duration]]&lt;=60, "30 to 60 mins", Calls[[#This Row],[Duration]]&lt;=120, "1 to 2 hours", TRUE, "More than 2 hours")</f>
        <v>More than 2 hours</v>
      </c>
      <c r="L649" s="4">
        <f>ROUND(Calls[[#This Row],[Satisfaction Rating]],0)</f>
        <v>3</v>
      </c>
    </row>
    <row r="650" spans="2:12" x14ac:dyDescent="0.3">
      <c r="B650" s="5" t="s">
        <v>672</v>
      </c>
      <c r="C650" s="6" t="s">
        <v>12</v>
      </c>
      <c r="D650" s="4">
        <v>58</v>
      </c>
      <c r="E650" s="13" t="s">
        <v>6</v>
      </c>
      <c r="F650" s="14">
        <v>45138</v>
      </c>
      <c r="G650" s="4">
        <v>38</v>
      </c>
      <c r="H650" s="4">
        <v>4.5</v>
      </c>
      <c r="I650" s="4">
        <f>IF(MONTH(Calls[[#This Row],[Date of Call]])&lt;=6, YEAR(Calls[[#This Row],[Date of Call]]), YEAR(Calls[[#This Row],[Date of Call]])+1)</f>
        <v>2024</v>
      </c>
      <c r="J650" s="5" t="str">
        <f>TEXT(Calls[[#This Row],[Date of Call]],"DDDD")</f>
        <v>Monday</v>
      </c>
      <c r="K650" s="5" t="str">
        <f t="array" ref="K650">_xlfn.IFS(Calls[[#This Row],[Duration]]&lt;=10,"Under 10 mins", Calls[[#This Row],[Duration]]&lt;=30, "10 to 30 mins", Calls[[#This Row],[Duration]]&lt;=60, "30 to 60 mins", Calls[[#This Row],[Duration]]&lt;=120, "1 to 2 hours", TRUE, "More than 2 hours")</f>
        <v>30 to 60 mins</v>
      </c>
      <c r="L650" s="4">
        <f>ROUND(Calls[[#This Row],[Satisfaction Rating]],0)</f>
        <v>5</v>
      </c>
    </row>
    <row r="651" spans="2:12" x14ac:dyDescent="0.3">
      <c r="B651" s="5" t="s">
        <v>673</v>
      </c>
      <c r="C651" s="6" t="s">
        <v>17</v>
      </c>
      <c r="D651" s="4">
        <v>33</v>
      </c>
      <c r="E651" s="13" t="s">
        <v>11</v>
      </c>
      <c r="F651" s="14">
        <v>45138</v>
      </c>
      <c r="G651" s="4">
        <v>92</v>
      </c>
      <c r="H651" s="4">
        <v>1.7</v>
      </c>
      <c r="I651" s="4">
        <f>IF(MONTH(Calls[[#This Row],[Date of Call]])&lt;=6, YEAR(Calls[[#This Row],[Date of Call]]), YEAR(Calls[[#This Row],[Date of Call]])+1)</f>
        <v>2024</v>
      </c>
      <c r="J651" s="5" t="str">
        <f>TEXT(Calls[[#This Row],[Date of Call]],"DDDD")</f>
        <v>Monday</v>
      </c>
      <c r="K651" s="5" t="str">
        <f t="array" ref="K651">_xlfn.IFS(Calls[[#This Row],[Duration]]&lt;=10,"Under 10 mins", Calls[[#This Row],[Duration]]&lt;=30, "10 to 30 mins", Calls[[#This Row],[Duration]]&lt;=60, "30 to 60 mins", Calls[[#This Row],[Duration]]&lt;=120, "1 to 2 hours", TRUE, "More than 2 hours")</f>
        <v>30 to 60 mins</v>
      </c>
      <c r="L651" s="4">
        <f>ROUND(Calls[[#This Row],[Satisfaction Rating]],0)</f>
        <v>2</v>
      </c>
    </row>
    <row r="652" spans="2:12" x14ac:dyDescent="0.3">
      <c r="B652" s="5" t="s">
        <v>674</v>
      </c>
      <c r="C652" s="6" t="s">
        <v>5</v>
      </c>
      <c r="D652" s="4">
        <v>164</v>
      </c>
      <c r="E652" s="13" t="s">
        <v>10</v>
      </c>
      <c r="F652" s="14">
        <v>45138</v>
      </c>
      <c r="G652" s="4">
        <v>36</v>
      </c>
      <c r="H652" s="4">
        <v>4.7</v>
      </c>
      <c r="I652" s="4">
        <f>IF(MONTH(Calls[[#This Row],[Date of Call]])&lt;=6, YEAR(Calls[[#This Row],[Date of Call]]), YEAR(Calls[[#This Row],[Date of Call]])+1)</f>
        <v>2024</v>
      </c>
      <c r="J652" s="5" t="str">
        <f>TEXT(Calls[[#This Row],[Date of Call]],"DDDD")</f>
        <v>Monday</v>
      </c>
      <c r="K652" s="5" t="str">
        <f t="array" ref="K652">_xlfn.IFS(Calls[[#This Row],[Duration]]&lt;=10,"Under 10 mins", Calls[[#This Row],[Duration]]&lt;=30, "10 to 30 mins", Calls[[#This Row],[Duration]]&lt;=60, "30 to 60 mins", Calls[[#This Row],[Duration]]&lt;=120, "1 to 2 hours", TRUE, "More than 2 hours")</f>
        <v>More than 2 hours</v>
      </c>
      <c r="L652" s="4">
        <f>ROUND(Calls[[#This Row],[Satisfaction Rating]],0)</f>
        <v>5</v>
      </c>
    </row>
    <row r="653" spans="2:12" x14ac:dyDescent="0.3">
      <c r="B653" s="5" t="s">
        <v>675</v>
      </c>
      <c r="C653" s="6" t="s">
        <v>16</v>
      </c>
      <c r="D653" s="4">
        <v>163</v>
      </c>
      <c r="E653" s="13" t="s">
        <v>9</v>
      </c>
      <c r="F653" s="14">
        <v>45138</v>
      </c>
      <c r="G653" s="4">
        <v>76</v>
      </c>
      <c r="H653" s="4">
        <v>4.4000000000000004</v>
      </c>
      <c r="I653" s="4">
        <f>IF(MONTH(Calls[[#This Row],[Date of Call]])&lt;=6, YEAR(Calls[[#This Row],[Date of Call]]), YEAR(Calls[[#This Row],[Date of Call]])+1)</f>
        <v>2024</v>
      </c>
      <c r="J653" s="5" t="str">
        <f>TEXT(Calls[[#This Row],[Date of Call]],"DDDD")</f>
        <v>Monday</v>
      </c>
      <c r="K653" s="5" t="str">
        <f t="array" ref="K653">_xlfn.IFS(Calls[[#This Row],[Duration]]&lt;=10,"Under 10 mins", Calls[[#This Row],[Duration]]&lt;=30, "10 to 30 mins", Calls[[#This Row],[Duration]]&lt;=60, "30 to 60 mins", Calls[[#This Row],[Duration]]&lt;=120, "1 to 2 hours", TRUE, "More than 2 hours")</f>
        <v>More than 2 hours</v>
      </c>
      <c r="L653" s="4">
        <f>ROUND(Calls[[#This Row],[Satisfaction Rating]],0)</f>
        <v>4</v>
      </c>
    </row>
    <row r="654" spans="2:12" x14ac:dyDescent="0.3">
      <c r="B654" s="5" t="s">
        <v>676</v>
      </c>
      <c r="C654" s="6" t="s">
        <v>15</v>
      </c>
      <c r="D654" s="4">
        <v>71</v>
      </c>
      <c r="E654" s="13" t="s">
        <v>10</v>
      </c>
      <c r="F654" s="14">
        <v>45140</v>
      </c>
      <c r="G654" s="4">
        <v>170</v>
      </c>
      <c r="H654" s="4">
        <v>3.5</v>
      </c>
      <c r="I654" s="4">
        <f>IF(MONTH(Calls[[#This Row],[Date of Call]])&lt;=6, YEAR(Calls[[#This Row],[Date of Call]]), YEAR(Calls[[#This Row],[Date of Call]])+1)</f>
        <v>2024</v>
      </c>
      <c r="J654" s="5" t="str">
        <f>TEXT(Calls[[#This Row],[Date of Call]],"DDDD")</f>
        <v>Wednesday</v>
      </c>
      <c r="K654" s="5" t="str">
        <f t="array" ref="K654">_xlfn.IFS(Calls[[#This Row],[Duration]]&lt;=10,"Under 10 mins", Calls[[#This Row],[Duration]]&lt;=30, "10 to 30 mins", Calls[[#This Row],[Duration]]&lt;=60, "30 to 60 mins", Calls[[#This Row],[Duration]]&lt;=120, "1 to 2 hours", TRUE, "More than 2 hours")</f>
        <v>1 to 2 hours</v>
      </c>
      <c r="L654" s="4">
        <f>ROUND(Calls[[#This Row],[Satisfaction Rating]],0)</f>
        <v>4</v>
      </c>
    </row>
    <row r="655" spans="2:12" x14ac:dyDescent="0.3">
      <c r="B655" s="5" t="s">
        <v>677</v>
      </c>
      <c r="C655" s="6" t="s">
        <v>17</v>
      </c>
      <c r="D655" s="4">
        <v>103</v>
      </c>
      <c r="E655" s="13" t="s">
        <v>6</v>
      </c>
      <c r="F655" s="14">
        <v>45141</v>
      </c>
      <c r="G655" s="4">
        <v>117</v>
      </c>
      <c r="H655" s="4">
        <v>4.7</v>
      </c>
      <c r="I655" s="4">
        <f>IF(MONTH(Calls[[#This Row],[Date of Call]])&lt;=6, YEAR(Calls[[#This Row],[Date of Call]]), YEAR(Calls[[#This Row],[Date of Call]])+1)</f>
        <v>2024</v>
      </c>
      <c r="J655" s="5" t="str">
        <f>TEXT(Calls[[#This Row],[Date of Call]],"DDDD")</f>
        <v>Thursday</v>
      </c>
      <c r="K655" s="5" t="str">
        <f t="array" ref="K655">_xlfn.IFS(Calls[[#This Row],[Duration]]&lt;=10,"Under 10 mins", Calls[[#This Row],[Duration]]&lt;=30, "10 to 30 mins", Calls[[#This Row],[Duration]]&lt;=60, "30 to 60 mins", Calls[[#This Row],[Duration]]&lt;=120, "1 to 2 hours", TRUE, "More than 2 hours")</f>
        <v>1 to 2 hours</v>
      </c>
      <c r="L655" s="4">
        <f>ROUND(Calls[[#This Row],[Satisfaction Rating]],0)</f>
        <v>5</v>
      </c>
    </row>
    <row r="656" spans="2:12" x14ac:dyDescent="0.3">
      <c r="B656" s="5" t="s">
        <v>678</v>
      </c>
      <c r="C656" s="6" t="s">
        <v>7</v>
      </c>
      <c r="D656" s="4">
        <v>69</v>
      </c>
      <c r="E656" s="13" t="s">
        <v>9</v>
      </c>
      <c r="F656" s="14">
        <v>45141</v>
      </c>
      <c r="G656" s="4">
        <v>20</v>
      </c>
      <c r="H656" s="4">
        <v>4.3</v>
      </c>
      <c r="I656" s="4">
        <f>IF(MONTH(Calls[[#This Row],[Date of Call]])&lt;=6, YEAR(Calls[[#This Row],[Date of Call]]), YEAR(Calls[[#This Row],[Date of Call]])+1)</f>
        <v>2024</v>
      </c>
      <c r="J656" s="5" t="str">
        <f>TEXT(Calls[[#This Row],[Date of Call]],"DDDD")</f>
        <v>Thursday</v>
      </c>
      <c r="K656" s="5" t="str">
        <f t="array" ref="K656">_xlfn.IFS(Calls[[#This Row],[Duration]]&lt;=10,"Under 10 mins", Calls[[#This Row],[Duration]]&lt;=30, "10 to 30 mins", Calls[[#This Row],[Duration]]&lt;=60, "30 to 60 mins", Calls[[#This Row],[Duration]]&lt;=120, "1 to 2 hours", TRUE, "More than 2 hours")</f>
        <v>1 to 2 hours</v>
      </c>
      <c r="L656" s="4">
        <f>ROUND(Calls[[#This Row],[Satisfaction Rating]],0)</f>
        <v>4</v>
      </c>
    </row>
    <row r="657" spans="2:12" x14ac:dyDescent="0.3">
      <c r="B657" s="5" t="s">
        <v>679</v>
      </c>
      <c r="C657" s="6" t="s">
        <v>16</v>
      </c>
      <c r="D657" s="4">
        <v>111</v>
      </c>
      <c r="E657" s="13" t="s">
        <v>6</v>
      </c>
      <c r="F657" s="14">
        <v>45141</v>
      </c>
      <c r="G657" s="4">
        <v>99</v>
      </c>
      <c r="H657" s="4">
        <v>4.0999999999999996</v>
      </c>
      <c r="I657" s="4">
        <f>IF(MONTH(Calls[[#This Row],[Date of Call]])&lt;=6, YEAR(Calls[[#This Row],[Date of Call]]), YEAR(Calls[[#This Row],[Date of Call]])+1)</f>
        <v>2024</v>
      </c>
      <c r="J657" s="5" t="str">
        <f>TEXT(Calls[[#This Row],[Date of Call]],"DDDD")</f>
        <v>Thursday</v>
      </c>
      <c r="K657" s="5" t="str">
        <f t="array" ref="K657">_xlfn.IFS(Calls[[#This Row],[Duration]]&lt;=10,"Under 10 mins", Calls[[#This Row],[Duration]]&lt;=30, "10 to 30 mins", Calls[[#This Row],[Duration]]&lt;=60, "30 to 60 mins", Calls[[#This Row],[Duration]]&lt;=120, "1 to 2 hours", TRUE, "More than 2 hours")</f>
        <v>1 to 2 hours</v>
      </c>
      <c r="L657" s="4">
        <f>ROUND(Calls[[#This Row],[Satisfaction Rating]],0)</f>
        <v>4</v>
      </c>
    </row>
    <row r="658" spans="2:12" x14ac:dyDescent="0.3">
      <c r="B658" s="5" t="s">
        <v>680</v>
      </c>
      <c r="C658" s="6" t="s">
        <v>18</v>
      </c>
      <c r="D658" s="4">
        <v>97</v>
      </c>
      <c r="E658" s="13" t="s">
        <v>9</v>
      </c>
      <c r="F658" s="14">
        <v>45142</v>
      </c>
      <c r="G658" s="4">
        <v>105</v>
      </c>
      <c r="H658" s="4">
        <v>2.9</v>
      </c>
      <c r="I658" s="4">
        <f>IF(MONTH(Calls[[#This Row],[Date of Call]])&lt;=6, YEAR(Calls[[#This Row],[Date of Call]]), YEAR(Calls[[#This Row],[Date of Call]])+1)</f>
        <v>2024</v>
      </c>
      <c r="J658" s="5" t="str">
        <f>TEXT(Calls[[#This Row],[Date of Call]],"DDDD")</f>
        <v>Friday</v>
      </c>
      <c r="K658" s="5" t="str">
        <f t="array" ref="K658">_xlfn.IFS(Calls[[#This Row],[Duration]]&lt;=10,"Under 10 mins", Calls[[#This Row],[Duration]]&lt;=30, "10 to 30 mins", Calls[[#This Row],[Duration]]&lt;=60, "30 to 60 mins", Calls[[#This Row],[Duration]]&lt;=120, "1 to 2 hours", TRUE, "More than 2 hours")</f>
        <v>1 to 2 hours</v>
      </c>
      <c r="L658" s="4">
        <f>ROUND(Calls[[#This Row],[Satisfaction Rating]],0)</f>
        <v>3</v>
      </c>
    </row>
    <row r="659" spans="2:12" x14ac:dyDescent="0.3">
      <c r="B659" s="5" t="s">
        <v>681</v>
      </c>
      <c r="C659" s="6" t="s">
        <v>14</v>
      </c>
      <c r="D659" s="4">
        <v>144</v>
      </c>
      <c r="E659" s="13" t="s">
        <v>13</v>
      </c>
      <c r="F659" s="14">
        <v>45142</v>
      </c>
      <c r="G659" s="4">
        <v>195</v>
      </c>
      <c r="H659" s="4">
        <v>3.4</v>
      </c>
      <c r="I659" s="4">
        <f>IF(MONTH(Calls[[#This Row],[Date of Call]])&lt;=6, YEAR(Calls[[#This Row],[Date of Call]]), YEAR(Calls[[#This Row],[Date of Call]])+1)</f>
        <v>2024</v>
      </c>
      <c r="J659" s="5" t="str">
        <f>TEXT(Calls[[#This Row],[Date of Call]],"DDDD")</f>
        <v>Friday</v>
      </c>
      <c r="K659" s="5" t="str">
        <f t="array" ref="K659">_xlfn.IFS(Calls[[#This Row],[Duration]]&lt;=10,"Under 10 mins", Calls[[#This Row],[Duration]]&lt;=30, "10 to 30 mins", Calls[[#This Row],[Duration]]&lt;=60, "30 to 60 mins", Calls[[#This Row],[Duration]]&lt;=120, "1 to 2 hours", TRUE, "More than 2 hours")</f>
        <v>More than 2 hours</v>
      </c>
      <c r="L659" s="4">
        <f>ROUND(Calls[[#This Row],[Satisfaction Rating]],0)</f>
        <v>3</v>
      </c>
    </row>
    <row r="660" spans="2:12" x14ac:dyDescent="0.3">
      <c r="B660" s="5" t="s">
        <v>682</v>
      </c>
      <c r="C660" s="6" t="s">
        <v>23</v>
      </c>
      <c r="D660" s="4">
        <v>56</v>
      </c>
      <c r="E660" s="13" t="s">
        <v>9</v>
      </c>
      <c r="F660" s="14">
        <v>45143</v>
      </c>
      <c r="G660" s="4">
        <v>152</v>
      </c>
      <c r="H660" s="4">
        <v>4.5999999999999996</v>
      </c>
      <c r="I660" s="4">
        <f>IF(MONTH(Calls[[#This Row],[Date of Call]])&lt;=6, YEAR(Calls[[#This Row],[Date of Call]]), YEAR(Calls[[#This Row],[Date of Call]])+1)</f>
        <v>2024</v>
      </c>
      <c r="J660" s="5" t="str">
        <f>TEXT(Calls[[#This Row],[Date of Call]],"DDDD")</f>
        <v>Saturday</v>
      </c>
      <c r="K660" s="5" t="str">
        <f t="array" ref="K660">_xlfn.IFS(Calls[[#This Row],[Duration]]&lt;=10,"Under 10 mins", Calls[[#This Row],[Duration]]&lt;=30, "10 to 30 mins", Calls[[#This Row],[Duration]]&lt;=60, "30 to 60 mins", Calls[[#This Row],[Duration]]&lt;=120, "1 to 2 hours", TRUE, "More than 2 hours")</f>
        <v>30 to 60 mins</v>
      </c>
      <c r="L660" s="4">
        <f>ROUND(Calls[[#This Row],[Satisfaction Rating]],0)</f>
        <v>5</v>
      </c>
    </row>
    <row r="661" spans="2:12" x14ac:dyDescent="0.3">
      <c r="B661" s="5" t="s">
        <v>683</v>
      </c>
      <c r="C661" s="6" t="s">
        <v>14</v>
      </c>
      <c r="D661" s="4">
        <v>132</v>
      </c>
      <c r="E661" s="13" t="s">
        <v>13</v>
      </c>
      <c r="F661" s="14">
        <v>45144</v>
      </c>
      <c r="G661" s="4">
        <v>195</v>
      </c>
      <c r="H661" s="4">
        <v>4.9000000000000004</v>
      </c>
      <c r="I661" s="4">
        <f>IF(MONTH(Calls[[#This Row],[Date of Call]])&lt;=6, YEAR(Calls[[#This Row],[Date of Call]]), YEAR(Calls[[#This Row],[Date of Call]])+1)</f>
        <v>2024</v>
      </c>
      <c r="J661" s="5" t="str">
        <f>TEXT(Calls[[#This Row],[Date of Call]],"DDDD")</f>
        <v>Sunday</v>
      </c>
      <c r="K661" s="5" t="str">
        <f t="array" ref="K661">_xlfn.IFS(Calls[[#This Row],[Duration]]&lt;=10,"Under 10 mins", Calls[[#This Row],[Duration]]&lt;=30, "10 to 30 mins", Calls[[#This Row],[Duration]]&lt;=60, "30 to 60 mins", Calls[[#This Row],[Duration]]&lt;=120, "1 to 2 hours", TRUE, "More than 2 hours")</f>
        <v>More than 2 hours</v>
      </c>
      <c r="L661" s="4">
        <f>ROUND(Calls[[#This Row],[Satisfaction Rating]],0)</f>
        <v>5</v>
      </c>
    </row>
    <row r="662" spans="2:12" x14ac:dyDescent="0.3">
      <c r="B662" s="5" t="s">
        <v>684</v>
      </c>
      <c r="C662" s="6" t="s">
        <v>15</v>
      </c>
      <c r="D662" s="4">
        <v>72</v>
      </c>
      <c r="E662" s="13" t="s">
        <v>11</v>
      </c>
      <c r="F662" s="14">
        <v>45144</v>
      </c>
      <c r="G662" s="4">
        <v>70</v>
      </c>
      <c r="H662" s="4">
        <v>3.6</v>
      </c>
      <c r="I662" s="4">
        <f>IF(MONTH(Calls[[#This Row],[Date of Call]])&lt;=6, YEAR(Calls[[#This Row],[Date of Call]]), YEAR(Calls[[#This Row],[Date of Call]])+1)</f>
        <v>2024</v>
      </c>
      <c r="J662" s="5" t="str">
        <f>TEXT(Calls[[#This Row],[Date of Call]],"DDDD")</f>
        <v>Sunday</v>
      </c>
      <c r="K662" s="5" t="str">
        <f t="array" ref="K662">_xlfn.IFS(Calls[[#This Row],[Duration]]&lt;=10,"Under 10 mins", Calls[[#This Row],[Duration]]&lt;=30, "10 to 30 mins", Calls[[#This Row],[Duration]]&lt;=60, "30 to 60 mins", Calls[[#This Row],[Duration]]&lt;=120, "1 to 2 hours", TRUE, "More than 2 hours")</f>
        <v>1 to 2 hours</v>
      </c>
      <c r="L662" s="4">
        <f>ROUND(Calls[[#This Row],[Satisfaction Rating]],0)</f>
        <v>4</v>
      </c>
    </row>
    <row r="663" spans="2:12" x14ac:dyDescent="0.3">
      <c r="B663" s="5" t="s">
        <v>685</v>
      </c>
      <c r="C663" s="6" t="s">
        <v>16</v>
      </c>
      <c r="D663" s="4">
        <v>18</v>
      </c>
      <c r="E663" s="13" t="s">
        <v>11</v>
      </c>
      <c r="F663" s="14">
        <v>45144</v>
      </c>
      <c r="G663" s="4">
        <v>22</v>
      </c>
      <c r="H663" s="4">
        <v>3.5</v>
      </c>
      <c r="I663" s="4">
        <f>IF(MONTH(Calls[[#This Row],[Date of Call]])&lt;=6, YEAR(Calls[[#This Row],[Date of Call]]), YEAR(Calls[[#This Row],[Date of Call]])+1)</f>
        <v>2024</v>
      </c>
      <c r="J663" s="5" t="str">
        <f>TEXT(Calls[[#This Row],[Date of Call]],"DDDD")</f>
        <v>Sunday</v>
      </c>
      <c r="K663" s="5" t="str">
        <f t="array" ref="K663">_xlfn.IFS(Calls[[#This Row],[Duration]]&lt;=10,"Under 10 mins", Calls[[#This Row],[Duration]]&lt;=30, "10 to 30 mins", Calls[[#This Row],[Duration]]&lt;=60, "30 to 60 mins", Calls[[#This Row],[Duration]]&lt;=120, "1 to 2 hours", TRUE, "More than 2 hours")</f>
        <v>10 to 30 mins</v>
      </c>
      <c r="L663" s="4">
        <f>ROUND(Calls[[#This Row],[Satisfaction Rating]],0)</f>
        <v>4</v>
      </c>
    </row>
    <row r="664" spans="2:12" x14ac:dyDescent="0.3">
      <c r="B664" s="5" t="s">
        <v>686</v>
      </c>
      <c r="C664" s="6" t="s">
        <v>8</v>
      </c>
      <c r="D664" s="4">
        <v>115</v>
      </c>
      <c r="E664" s="13" t="s">
        <v>6</v>
      </c>
      <c r="F664" s="14">
        <v>45145</v>
      </c>
      <c r="G664" s="4">
        <v>40</v>
      </c>
      <c r="H664" s="4">
        <v>3.3</v>
      </c>
      <c r="I664" s="4">
        <f>IF(MONTH(Calls[[#This Row],[Date of Call]])&lt;=6, YEAR(Calls[[#This Row],[Date of Call]]), YEAR(Calls[[#This Row],[Date of Call]])+1)</f>
        <v>2024</v>
      </c>
      <c r="J664" s="5" t="str">
        <f>TEXT(Calls[[#This Row],[Date of Call]],"DDDD")</f>
        <v>Monday</v>
      </c>
      <c r="K664" s="5" t="str">
        <f t="array" ref="K664">_xlfn.IFS(Calls[[#This Row],[Duration]]&lt;=10,"Under 10 mins", Calls[[#This Row],[Duration]]&lt;=30, "10 to 30 mins", Calls[[#This Row],[Duration]]&lt;=60, "30 to 60 mins", Calls[[#This Row],[Duration]]&lt;=120, "1 to 2 hours", TRUE, "More than 2 hours")</f>
        <v>1 to 2 hours</v>
      </c>
      <c r="L664" s="4">
        <f>ROUND(Calls[[#This Row],[Satisfaction Rating]],0)</f>
        <v>3</v>
      </c>
    </row>
    <row r="665" spans="2:12" x14ac:dyDescent="0.3">
      <c r="B665" s="5" t="s">
        <v>687</v>
      </c>
      <c r="C665" s="6" t="s">
        <v>8</v>
      </c>
      <c r="D665" s="4">
        <v>124</v>
      </c>
      <c r="E665" s="13" t="s">
        <v>9</v>
      </c>
      <c r="F665" s="14">
        <v>45146</v>
      </c>
      <c r="G665" s="4">
        <v>54</v>
      </c>
      <c r="H665" s="4">
        <v>3.8</v>
      </c>
      <c r="I665" s="4">
        <f>IF(MONTH(Calls[[#This Row],[Date of Call]])&lt;=6, YEAR(Calls[[#This Row],[Date of Call]]), YEAR(Calls[[#This Row],[Date of Call]])+1)</f>
        <v>2024</v>
      </c>
      <c r="J665" s="5" t="str">
        <f>TEXT(Calls[[#This Row],[Date of Call]],"DDDD")</f>
        <v>Tuesday</v>
      </c>
      <c r="K665" s="5" t="str">
        <f t="array" ref="K665">_xlfn.IFS(Calls[[#This Row],[Duration]]&lt;=10,"Under 10 mins", Calls[[#This Row],[Duration]]&lt;=30, "10 to 30 mins", Calls[[#This Row],[Duration]]&lt;=60, "30 to 60 mins", Calls[[#This Row],[Duration]]&lt;=120, "1 to 2 hours", TRUE, "More than 2 hours")</f>
        <v>More than 2 hours</v>
      </c>
      <c r="L665" s="4">
        <f>ROUND(Calls[[#This Row],[Satisfaction Rating]],0)</f>
        <v>4</v>
      </c>
    </row>
    <row r="666" spans="2:12" x14ac:dyDescent="0.3">
      <c r="B666" s="5" t="s">
        <v>688</v>
      </c>
      <c r="C666" s="6" t="s">
        <v>12</v>
      </c>
      <c r="D666" s="4">
        <v>130</v>
      </c>
      <c r="E666" s="13" t="s">
        <v>9</v>
      </c>
      <c r="F666" s="14">
        <v>45146</v>
      </c>
      <c r="G666" s="4">
        <v>60</v>
      </c>
      <c r="H666" s="4">
        <v>2.5</v>
      </c>
      <c r="I666" s="4">
        <f>IF(MONTH(Calls[[#This Row],[Date of Call]])&lt;=6, YEAR(Calls[[#This Row],[Date of Call]]), YEAR(Calls[[#This Row],[Date of Call]])+1)</f>
        <v>2024</v>
      </c>
      <c r="J666" s="5" t="str">
        <f>TEXT(Calls[[#This Row],[Date of Call]],"DDDD")</f>
        <v>Tuesday</v>
      </c>
      <c r="K666" s="5" t="str">
        <f t="array" ref="K666">_xlfn.IFS(Calls[[#This Row],[Duration]]&lt;=10,"Under 10 mins", Calls[[#This Row],[Duration]]&lt;=30, "10 to 30 mins", Calls[[#This Row],[Duration]]&lt;=60, "30 to 60 mins", Calls[[#This Row],[Duration]]&lt;=120, "1 to 2 hours", TRUE, "More than 2 hours")</f>
        <v>More than 2 hours</v>
      </c>
      <c r="L666" s="4">
        <f>ROUND(Calls[[#This Row],[Satisfaction Rating]],0)</f>
        <v>3</v>
      </c>
    </row>
    <row r="667" spans="2:12" x14ac:dyDescent="0.3">
      <c r="B667" s="5" t="s">
        <v>689</v>
      </c>
      <c r="C667" s="6" t="s">
        <v>19</v>
      </c>
      <c r="D667" s="4">
        <v>120</v>
      </c>
      <c r="E667" s="13" t="s">
        <v>10</v>
      </c>
      <c r="F667" s="14">
        <v>45148</v>
      </c>
      <c r="G667" s="4">
        <v>58</v>
      </c>
      <c r="H667" s="4">
        <v>4.5999999999999996</v>
      </c>
      <c r="I667" s="4">
        <f>IF(MONTH(Calls[[#This Row],[Date of Call]])&lt;=6, YEAR(Calls[[#This Row],[Date of Call]]), YEAR(Calls[[#This Row],[Date of Call]])+1)</f>
        <v>2024</v>
      </c>
      <c r="J667" s="5" t="str">
        <f>TEXT(Calls[[#This Row],[Date of Call]],"DDDD")</f>
        <v>Thursday</v>
      </c>
      <c r="K667" s="5" t="str">
        <f t="array" ref="K667">_xlfn.IFS(Calls[[#This Row],[Duration]]&lt;=10,"Under 10 mins", Calls[[#This Row],[Duration]]&lt;=30, "10 to 30 mins", Calls[[#This Row],[Duration]]&lt;=60, "30 to 60 mins", Calls[[#This Row],[Duration]]&lt;=120, "1 to 2 hours", TRUE, "More than 2 hours")</f>
        <v>1 to 2 hours</v>
      </c>
      <c r="L667" s="4">
        <f>ROUND(Calls[[#This Row],[Satisfaction Rating]],0)</f>
        <v>5</v>
      </c>
    </row>
    <row r="668" spans="2:12" x14ac:dyDescent="0.3">
      <c r="B668" s="5" t="s">
        <v>690</v>
      </c>
      <c r="C668" s="6" t="s">
        <v>18</v>
      </c>
      <c r="D668" s="4">
        <v>75</v>
      </c>
      <c r="E668" s="13" t="s">
        <v>6</v>
      </c>
      <c r="F668" s="14">
        <v>45148</v>
      </c>
      <c r="G668" s="4">
        <v>220</v>
      </c>
      <c r="H668" s="4">
        <v>4.7</v>
      </c>
      <c r="I668" s="4">
        <f>IF(MONTH(Calls[[#This Row],[Date of Call]])&lt;=6, YEAR(Calls[[#This Row],[Date of Call]]), YEAR(Calls[[#This Row],[Date of Call]])+1)</f>
        <v>2024</v>
      </c>
      <c r="J668" s="5" t="str">
        <f>TEXT(Calls[[#This Row],[Date of Call]],"DDDD")</f>
        <v>Thursday</v>
      </c>
      <c r="K668" s="5" t="str">
        <f t="array" ref="K668">_xlfn.IFS(Calls[[#This Row],[Duration]]&lt;=10,"Under 10 mins", Calls[[#This Row],[Duration]]&lt;=30, "10 to 30 mins", Calls[[#This Row],[Duration]]&lt;=60, "30 to 60 mins", Calls[[#This Row],[Duration]]&lt;=120, "1 to 2 hours", TRUE, "More than 2 hours")</f>
        <v>1 to 2 hours</v>
      </c>
      <c r="L668" s="4">
        <f>ROUND(Calls[[#This Row],[Satisfaction Rating]],0)</f>
        <v>5</v>
      </c>
    </row>
    <row r="669" spans="2:12" x14ac:dyDescent="0.3">
      <c r="B669" s="5" t="s">
        <v>691</v>
      </c>
      <c r="C669" s="6" t="s">
        <v>20</v>
      </c>
      <c r="D669" s="4">
        <v>63</v>
      </c>
      <c r="E669" s="13" t="s">
        <v>6</v>
      </c>
      <c r="F669" s="14">
        <v>45148</v>
      </c>
      <c r="G669" s="4">
        <v>27</v>
      </c>
      <c r="H669" s="4">
        <v>3.6</v>
      </c>
      <c r="I669" s="4">
        <f>IF(MONTH(Calls[[#This Row],[Date of Call]])&lt;=6, YEAR(Calls[[#This Row],[Date of Call]]), YEAR(Calls[[#This Row],[Date of Call]])+1)</f>
        <v>2024</v>
      </c>
      <c r="J669" s="5" t="str">
        <f>TEXT(Calls[[#This Row],[Date of Call]],"DDDD")</f>
        <v>Thursday</v>
      </c>
      <c r="K669" s="5" t="str">
        <f t="array" ref="K669">_xlfn.IFS(Calls[[#This Row],[Duration]]&lt;=10,"Under 10 mins", Calls[[#This Row],[Duration]]&lt;=30, "10 to 30 mins", Calls[[#This Row],[Duration]]&lt;=60, "30 to 60 mins", Calls[[#This Row],[Duration]]&lt;=120, "1 to 2 hours", TRUE, "More than 2 hours")</f>
        <v>1 to 2 hours</v>
      </c>
      <c r="L669" s="4">
        <f>ROUND(Calls[[#This Row],[Satisfaction Rating]],0)</f>
        <v>4</v>
      </c>
    </row>
    <row r="670" spans="2:12" x14ac:dyDescent="0.3">
      <c r="B670" s="5" t="s">
        <v>692</v>
      </c>
      <c r="C670" s="6" t="s">
        <v>14</v>
      </c>
      <c r="D670" s="4">
        <v>74</v>
      </c>
      <c r="E670" s="13" t="s">
        <v>6</v>
      </c>
      <c r="F670" s="14">
        <v>45150</v>
      </c>
      <c r="G670" s="4">
        <v>26</v>
      </c>
      <c r="H670" s="4">
        <v>4.3</v>
      </c>
      <c r="I670" s="4">
        <f>IF(MONTH(Calls[[#This Row],[Date of Call]])&lt;=6, YEAR(Calls[[#This Row],[Date of Call]]), YEAR(Calls[[#This Row],[Date of Call]])+1)</f>
        <v>2024</v>
      </c>
      <c r="J670" s="5" t="str">
        <f>TEXT(Calls[[#This Row],[Date of Call]],"DDDD")</f>
        <v>Saturday</v>
      </c>
      <c r="K670" s="5" t="str">
        <f t="array" ref="K670">_xlfn.IFS(Calls[[#This Row],[Duration]]&lt;=10,"Under 10 mins", Calls[[#This Row],[Duration]]&lt;=30, "10 to 30 mins", Calls[[#This Row],[Duration]]&lt;=60, "30 to 60 mins", Calls[[#This Row],[Duration]]&lt;=120, "1 to 2 hours", TRUE, "More than 2 hours")</f>
        <v>1 to 2 hours</v>
      </c>
      <c r="L670" s="4">
        <f>ROUND(Calls[[#This Row],[Satisfaction Rating]],0)</f>
        <v>4</v>
      </c>
    </row>
    <row r="671" spans="2:12" x14ac:dyDescent="0.3">
      <c r="B671" s="5" t="s">
        <v>693</v>
      </c>
      <c r="C671" s="6" t="s">
        <v>7</v>
      </c>
      <c r="D671" s="4">
        <v>134</v>
      </c>
      <c r="E671" s="13" t="s">
        <v>13</v>
      </c>
      <c r="F671" s="14">
        <v>45151</v>
      </c>
      <c r="G671" s="4">
        <v>160</v>
      </c>
      <c r="H671" s="4">
        <v>4.7</v>
      </c>
      <c r="I671" s="4">
        <f>IF(MONTH(Calls[[#This Row],[Date of Call]])&lt;=6, YEAR(Calls[[#This Row],[Date of Call]]), YEAR(Calls[[#This Row],[Date of Call]])+1)</f>
        <v>2024</v>
      </c>
      <c r="J671" s="5" t="str">
        <f>TEXT(Calls[[#This Row],[Date of Call]],"DDDD")</f>
        <v>Sunday</v>
      </c>
      <c r="K671" s="5" t="str">
        <f t="array" ref="K671">_xlfn.IFS(Calls[[#This Row],[Duration]]&lt;=10,"Under 10 mins", Calls[[#This Row],[Duration]]&lt;=30, "10 to 30 mins", Calls[[#This Row],[Duration]]&lt;=60, "30 to 60 mins", Calls[[#This Row],[Duration]]&lt;=120, "1 to 2 hours", TRUE, "More than 2 hours")</f>
        <v>More than 2 hours</v>
      </c>
      <c r="L671" s="4">
        <f>ROUND(Calls[[#This Row],[Satisfaction Rating]],0)</f>
        <v>5</v>
      </c>
    </row>
    <row r="672" spans="2:12" x14ac:dyDescent="0.3">
      <c r="B672" s="5" t="s">
        <v>694</v>
      </c>
      <c r="C672" s="6" t="s">
        <v>16</v>
      </c>
      <c r="D672" s="4">
        <v>103</v>
      </c>
      <c r="E672" s="13" t="s">
        <v>9</v>
      </c>
      <c r="F672" s="14">
        <v>45151</v>
      </c>
      <c r="G672" s="4">
        <v>200</v>
      </c>
      <c r="H672" s="4">
        <v>4.9000000000000004</v>
      </c>
      <c r="I672" s="4">
        <f>IF(MONTH(Calls[[#This Row],[Date of Call]])&lt;=6, YEAR(Calls[[#This Row],[Date of Call]]), YEAR(Calls[[#This Row],[Date of Call]])+1)</f>
        <v>2024</v>
      </c>
      <c r="J672" s="5" t="str">
        <f>TEXT(Calls[[#This Row],[Date of Call]],"DDDD")</f>
        <v>Sunday</v>
      </c>
      <c r="K672" s="5" t="str">
        <f t="array" ref="K672">_xlfn.IFS(Calls[[#This Row],[Duration]]&lt;=10,"Under 10 mins", Calls[[#This Row],[Duration]]&lt;=30, "10 to 30 mins", Calls[[#This Row],[Duration]]&lt;=60, "30 to 60 mins", Calls[[#This Row],[Duration]]&lt;=120, "1 to 2 hours", TRUE, "More than 2 hours")</f>
        <v>1 to 2 hours</v>
      </c>
      <c r="L672" s="4">
        <f>ROUND(Calls[[#This Row],[Satisfaction Rating]],0)</f>
        <v>5</v>
      </c>
    </row>
    <row r="673" spans="2:12" x14ac:dyDescent="0.3">
      <c r="B673" s="5" t="s">
        <v>695</v>
      </c>
      <c r="C673" s="6" t="s">
        <v>16</v>
      </c>
      <c r="D673" s="4">
        <v>155</v>
      </c>
      <c r="E673" s="13" t="s">
        <v>10</v>
      </c>
      <c r="F673" s="14">
        <v>45154</v>
      </c>
      <c r="G673" s="4">
        <v>135</v>
      </c>
      <c r="H673" s="4">
        <v>4.9000000000000004</v>
      </c>
      <c r="I673" s="4">
        <f>IF(MONTH(Calls[[#This Row],[Date of Call]])&lt;=6, YEAR(Calls[[#This Row],[Date of Call]]), YEAR(Calls[[#This Row],[Date of Call]])+1)</f>
        <v>2024</v>
      </c>
      <c r="J673" s="5" t="str">
        <f>TEXT(Calls[[#This Row],[Date of Call]],"DDDD")</f>
        <v>Wednesday</v>
      </c>
      <c r="K673" s="5" t="str">
        <f t="array" ref="K673">_xlfn.IFS(Calls[[#This Row],[Duration]]&lt;=10,"Under 10 mins", Calls[[#This Row],[Duration]]&lt;=30, "10 to 30 mins", Calls[[#This Row],[Duration]]&lt;=60, "30 to 60 mins", Calls[[#This Row],[Duration]]&lt;=120, "1 to 2 hours", TRUE, "More than 2 hours")</f>
        <v>More than 2 hours</v>
      </c>
      <c r="L673" s="4">
        <f>ROUND(Calls[[#This Row],[Satisfaction Rating]],0)</f>
        <v>5</v>
      </c>
    </row>
    <row r="674" spans="2:12" x14ac:dyDescent="0.3">
      <c r="B674" s="5" t="s">
        <v>696</v>
      </c>
      <c r="C674" s="6" t="s">
        <v>20</v>
      </c>
      <c r="D674" s="4">
        <v>128</v>
      </c>
      <c r="E674" s="13" t="s">
        <v>9</v>
      </c>
      <c r="F674" s="14">
        <v>45155</v>
      </c>
      <c r="G674" s="4">
        <v>22</v>
      </c>
      <c r="H674" s="4">
        <v>1.9</v>
      </c>
      <c r="I674" s="4">
        <f>IF(MONTH(Calls[[#This Row],[Date of Call]])&lt;=6, YEAR(Calls[[#This Row],[Date of Call]]), YEAR(Calls[[#This Row],[Date of Call]])+1)</f>
        <v>2024</v>
      </c>
      <c r="J674" s="5" t="str">
        <f>TEXT(Calls[[#This Row],[Date of Call]],"DDDD")</f>
        <v>Thursday</v>
      </c>
      <c r="K674" s="5" t="str">
        <f t="array" ref="K674">_xlfn.IFS(Calls[[#This Row],[Duration]]&lt;=10,"Under 10 mins", Calls[[#This Row],[Duration]]&lt;=30, "10 to 30 mins", Calls[[#This Row],[Duration]]&lt;=60, "30 to 60 mins", Calls[[#This Row],[Duration]]&lt;=120, "1 to 2 hours", TRUE, "More than 2 hours")</f>
        <v>More than 2 hours</v>
      </c>
      <c r="L674" s="4">
        <f>ROUND(Calls[[#This Row],[Satisfaction Rating]],0)</f>
        <v>2</v>
      </c>
    </row>
    <row r="675" spans="2:12" x14ac:dyDescent="0.3">
      <c r="B675" s="5" t="s">
        <v>697</v>
      </c>
      <c r="C675" s="6" t="s">
        <v>18</v>
      </c>
      <c r="D675" s="4">
        <v>89</v>
      </c>
      <c r="E675" s="13" t="s">
        <v>13</v>
      </c>
      <c r="F675" s="14">
        <v>45156</v>
      </c>
      <c r="G675" s="4">
        <v>164</v>
      </c>
      <c r="H675" s="4">
        <v>4.5</v>
      </c>
      <c r="I675" s="4">
        <f>IF(MONTH(Calls[[#This Row],[Date of Call]])&lt;=6, YEAR(Calls[[#This Row],[Date of Call]]), YEAR(Calls[[#This Row],[Date of Call]])+1)</f>
        <v>2024</v>
      </c>
      <c r="J675" s="5" t="str">
        <f>TEXT(Calls[[#This Row],[Date of Call]],"DDDD")</f>
        <v>Friday</v>
      </c>
      <c r="K675" s="5" t="str">
        <f t="array" ref="K675">_xlfn.IFS(Calls[[#This Row],[Duration]]&lt;=10,"Under 10 mins", Calls[[#This Row],[Duration]]&lt;=30, "10 to 30 mins", Calls[[#This Row],[Duration]]&lt;=60, "30 to 60 mins", Calls[[#This Row],[Duration]]&lt;=120, "1 to 2 hours", TRUE, "More than 2 hours")</f>
        <v>1 to 2 hours</v>
      </c>
      <c r="L675" s="4">
        <f>ROUND(Calls[[#This Row],[Satisfaction Rating]],0)</f>
        <v>5</v>
      </c>
    </row>
    <row r="676" spans="2:12" x14ac:dyDescent="0.3">
      <c r="B676" s="5" t="s">
        <v>698</v>
      </c>
      <c r="C676" s="6" t="s">
        <v>8</v>
      </c>
      <c r="D676" s="4">
        <v>81</v>
      </c>
      <c r="E676" s="13" t="s">
        <v>10</v>
      </c>
      <c r="F676" s="14">
        <v>45156</v>
      </c>
      <c r="G676" s="4">
        <v>21</v>
      </c>
      <c r="H676" s="4">
        <v>4.9000000000000004</v>
      </c>
      <c r="I676" s="4">
        <f>IF(MONTH(Calls[[#This Row],[Date of Call]])&lt;=6, YEAR(Calls[[#This Row],[Date of Call]]), YEAR(Calls[[#This Row],[Date of Call]])+1)</f>
        <v>2024</v>
      </c>
      <c r="J676" s="5" t="str">
        <f>TEXT(Calls[[#This Row],[Date of Call]],"DDDD")</f>
        <v>Friday</v>
      </c>
      <c r="K676" s="5" t="str">
        <f t="array" ref="K676">_xlfn.IFS(Calls[[#This Row],[Duration]]&lt;=10,"Under 10 mins", Calls[[#This Row],[Duration]]&lt;=30, "10 to 30 mins", Calls[[#This Row],[Duration]]&lt;=60, "30 to 60 mins", Calls[[#This Row],[Duration]]&lt;=120, "1 to 2 hours", TRUE, "More than 2 hours")</f>
        <v>1 to 2 hours</v>
      </c>
      <c r="L676" s="4">
        <f>ROUND(Calls[[#This Row],[Satisfaction Rating]],0)</f>
        <v>5</v>
      </c>
    </row>
    <row r="677" spans="2:12" x14ac:dyDescent="0.3">
      <c r="B677" s="5" t="s">
        <v>699</v>
      </c>
      <c r="C677" s="6" t="s">
        <v>18</v>
      </c>
      <c r="D677" s="4">
        <v>66</v>
      </c>
      <c r="E677" s="13" t="s">
        <v>13</v>
      </c>
      <c r="F677" s="14">
        <v>45157</v>
      </c>
      <c r="G677" s="4">
        <v>120</v>
      </c>
      <c r="H677" s="4">
        <v>4.5</v>
      </c>
      <c r="I677" s="4">
        <f>IF(MONTH(Calls[[#This Row],[Date of Call]])&lt;=6, YEAR(Calls[[#This Row],[Date of Call]]), YEAR(Calls[[#This Row],[Date of Call]])+1)</f>
        <v>2024</v>
      </c>
      <c r="J677" s="5" t="str">
        <f>TEXT(Calls[[#This Row],[Date of Call]],"DDDD")</f>
        <v>Saturday</v>
      </c>
      <c r="K677" s="5" t="str">
        <f t="array" ref="K677">_xlfn.IFS(Calls[[#This Row],[Duration]]&lt;=10,"Under 10 mins", Calls[[#This Row],[Duration]]&lt;=30, "10 to 30 mins", Calls[[#This Row],[Duration]]&lt;=60, "30 to 60 mins", Calls[[#This Row],[Duration]]&lt;=120, "1 to 2 hours", TRUE, "More than 2 hours")</f>
        <v>1 to 2 hours</v>
      </c>
      <c r="L677" s="4">
        <f>ROUND(Calls[[#This Row],[Satisfaction Rating]],0)</f>
        <v>5</v>
      </c>
    </row>
    <row r="678" spans="2:12" x14ac:dyDescent="0.3">
      <c r="B678" s="5" t="s">
        <v>700</v>
      </c>
      <c r="C678" s="6" t="s">
        <v>15</v>
      </c>
      <c r="D678" s="4">
        <v>61</v>
      </c>
      <c r="E678" s="13" t="s">
        <v>11</v>
      </c>
      <c r="F678" s="14">
        <v>45157</v>
      </c>
      <c r="G678" s="4">
        <v>93</v>
      </c>
      <c r="H678" s="4">
        <v>2.7</v>
      </c>
      <c r="I678" s="4">
        <f>IF(MONTH(Calls[[#This Row],[Date of Call]])&lt;=6, YEAR(Calls[[#This Row],[Date of Call]]), YEAR(Calls[[#This Row],[Date of Call]])+1)</f>
        <v>2024</v>
      </c>
      <c r="J678" s="5" t="str">
        <f>TEXT(Calls[[#This Row],[Date of Call]],"DDDD")</f>
        <v>Saturday</v>
      </c>
      <c r="K678" s="5" t="str">
        <f t="array" ref="K678">_xlfn.IFS(Calls[[#This Row],[Duration]]&lt;=10,"Under 10 mins", Calls[[#This Row],[Duration]]&lt;=30, "10 to 30 mins", Calls[[#This Row],[Duration]]&lt;=60, "30 to 60 mins", Calls[[#This Row],[Duration]]&lt;=120, "1 to 2 hours", TRUE, "More than 2 hours")</f>
        <v>1 to 2 hours</v>
      </c>
      <c r="L678" s="4">
        <f>ROUND(Calls[[#This Row],[Satisfaction Rating]],0)</f>
        <v>3</v>
      </c>
    </row>
    <row r="679" spans="2:12" x14ac:dyDescent="0.3">
      <c r="B679" s="5" t="s">
        <v>701</v>
      </c>
      <c r="C679" s="6" t="s">
        <v>8</v>
      </c>
      <c r="D679" s="4">
        <v>128</v>
      </c>
      <c r="E679" s="13" t="s">
        <v>11</v>
      </c>
      <c r="F679" s="14">
        <v>45157</v>
      </c>
      <c r="G679" s="4">
        <v>135</v>
      </c>
      <c r="H679" s="4">
        <v>2.1</v>
      </c>
      <c r="I679" s="4">
        <f>IF(MONTH(Calls[[#This Row],[Date of Call]])&lt;=6, YEAR(Calls[[#This Row],[Date of Call]]), YEAR(Calls[[#This Row],[Date of Call]])+1)</f>
        <v>2024</v>
      </c>
      <c r="J679" s="5" t="str">
        <f>TEXT(Calls[[#This Row],[Date of Call]],"DDDD")</f>
        <v>Saturday</v>
      </c>
      <c r="K679" s="5" t="str">
        <f t="array" ref="K679">_xlfn.IFS(Calls[[#This Row],[Duration]]&lt;=10,"Under 10 mins", Calls[[#This Row],[Duration]]&lt;=30, "10 to 30 mins", Calls[[#This Row],[Duration]]&lt;=60, "30 to 60 mins", Calls[[#This Row],[Duration]]&lt;=120, "1 to 2 hours", TRUE, "More than 2 hours")</f>
        <v>More than 2 hours</v>
      </c>
      <c r="L679" s="4">
        <f>ROUND(Calls[[#This Row],[Satisfaction Rating]],0)</f>
        <v>2</v>
      </c>
    </row>
    <row r="680" spans="2:12" x14ac:dyDescent="0.3">
      <c r="B680" s="5" t="s">
        <v>702</v>
      </c>
      <c r="C680" s="6" t="s">
        <v>16</v>
      </c>
      <c r="D680" s="4">
        <v>30</v>
      </c>
      <c r="E680" s="13" t="s">
        <v>10</v>
      </c>
      <c r="F680" s="14">
        <v>45157</v>
      </c>
      <c r="G680" s="4">
        <v>210</v>
      </c>
      <c r="H680" s="4">
        <v>4.2</v>
      </c>
      <c r="I680" s="4">
        <f>IF(MONTH(Calls[[#This Row],[Date of Call]])&lt;=6, YEAR(Calls[[#This Row],[Date of Call]]), YEAR(Calls[[#This Row],[Date of Call]])+1)</f>
        <v>2024</v>
      </c>
      <c r="J680" s="5" t="str">
        <f>TEXT(Calls[[#This Row],[Date of Call]],"DDDD")</f>
        <v>Saturday</v>
      </c>
      <c r="K680" s="5" t="str">
        <f t="array" ref="K680">_xlfn.IFS(Calls[[#This Row],[Duration]]&lt;=10,"Under 10 mins", Calls[[#This Row],[Duration]]&lt;=30, "10 to 30 mins", Calls[[#This Row],[Duration]]&lt;=60, "30 to 60 mins", Calls[[#This Row],[Duration]]&lt;=120, "1 to 2 hours", TRUE, "More than 2 hours")</f>
        <v>10 to 30 mins</v>
      </c>
      <c r="L680" s="4">
        <f>ROUND(Calls[[#This Row],[Satisfaction Rating]],0)</f>
        <v>4</v>
      </c>
    </row>
    <row r="681" spans="2:12" x14ac:dyDescent="0.3">
      <c r="B681" s="5" t="s">
        <v>703</v>
      </c>
      <c r="C681" s="6" t="s">
        <v>5</v>
      </c>
      <c r="D681" s="4">
        <v>63</v>
      </c>
      <c r="E681" s="13" t="s">
        <v>11</v>
      </c>
      <c r="F681" s="14">
        <v>45158</v>
      </c>
      <c r="G681" s="4">
        <v>29</v>
      </c>
      <c r="H681" s="4">
        <v>4.7</v>
      </c>
      <c r="I681" s="4">
        <f>IF(MONTH(Calls[[#This Row],[Date of Call]])&lt;=6, YEAR(Calls[[#This Row],[Date of Call]]), YEAR(Calls[[#This Row],[Date of Call]])+1)</f>
        <v>2024</v>
      </c>
      <c r="J681" s="5" t="str">
        <f>TEXT(Calls[[#This Row],[Date of Call]],"DDDD")</f>
        <v>Sunday</v>
      </c>
      <c r="K681" s="5" t="str">
        <f t="array" ref="K681">_xlfn.IFS(Calls[[#This Row],[Duration]]&lt;=10,"Under 10 mins", Calls[[#This Row],[Duration]]&lt;=30, "10 to 30 mins", Calls[[#This Row],[Duration]]&lt;=60, "30 to 60 mins", Calls[[#This Row],[Duration]]&lt;=120, "1 to 2 hours", TRUE, "More than 2 hours")</f>
        <v>1 to 2 hours</v>
      </c>
      <c r="L681" s="4">
        <f>ROUND(Calls[[#This Row],[Satisfaction Rating]],0)</f>
        <v>5</v>
      </c>
    </row>
    <row r="682" spans="2:12" x14ac:dyDescent="0.3">
      <c r="B682" s="5" t="s">
        <v>704</v>
      </c>
      <c r="C682" s="6" t="s">
        <v>24</v>
      </c>
      <c r="D682" s="4">
        <v>64</v>
      </c>
      <c r="E682" s="13" t="s">
        <v>6</v>
      </c>
      <c r="F682" s="14">
        <v>45158</v>
      </c>
      <c r="G682" s="4">
        <v>111</v>
      </c>
      <c r="H682" s="4">
        <v>3.9</v>
      </c>
      <c r="I682" s="4">
        <f>IF(MONTH(Calls[[#This Row],[Date of Call]])&lt;=6, YEAR(Calls[[#This Row],[Date of Call]]), YEAR(Calls[[#This Row],[Date of Call]])+1)</f>
        <v>2024</v>
      </c>
      <c r="J682" s="5" t="str">
        <f>TEXT(Calls[[#This Row],[Date of Call]],"DDDD")</f>
        <v>Sunday</v>
      </c>
      <c r="K682" s="5" t="str">
        <f t="array" ref="K682">_xlfn.IFS(Calls[[#This Row],[Duration]]&lt;=10,"Under 10 mins", Calls[[#This Row],[Duration]]&lt;=30, "10 to 30 mins", Calls[[#This Row],[Duration]]&lt;=60, "30 to 60 mins", Calls[[#This Row],[Duration]]&lt;=120, "1 to 2 hours", TRUE, "More than 2 hours")</f>
        <v>1 to 2 hours</v>
      </c>
      <c r="L682" s="4">
        <f>ROUND(Calls[[#This Row],[Satisfaction Rating]],0)</f>
        <v>4</v>
      </c>
    </row>
    <row r="683" spans="2:12" x14ac:dyDescent="0.3">
      <c r="B683" s="5" t="s">
        <v>705</v>
      </c>
      <c r="C683" s="6" t="s">
        <v>21</v>
      </c>
      <c r="D683" s="4">
        <v>151</v>
      </c>
      <c r="E683" s="13" t="s">
        <v>9</v>
      </c>
      <c r="F683" s="14">
        <v>45159</v>
      </c>
      <c r="G683" s="4">
        <v>63</v>
      </c>
      <c r="H683" s="4">
        <v>4.0999999999999996</v>
      </c>
      <c r="I683" s="4">
        <f>IF(MONTH(Calls[[#This Row],[Date of Call]])&lt;=6, YEAR(Calls[[#This Row],[Date of Call]]), YEAR(Calls[[#This Row],[Date of Call]])+1)</f>
        <v>2024</v>
      </c>
      <c r="J683" s="5" t="str">
        <f>TEXT(Calls[[#This Row],[Date of Call]],"DDDD")</f>
        <v>Monday</v>
      </c>
      <c r="K683" s="5" t="str">
        <f t="array" ref="K683">_xlfn.IFS(Calls[[#This Row],[Duration]]&lt;=10,"Under 10 mins", Calls[[#This Row],[Duration]]&lt;=30, "10 to 30 mins", Calls[[#This Row],[Duration]]&lt;=60, "30 to 60 mins", Calls[[#This Row],[Duration]]&lt;=120, "1 to 2 hours", TRUE, "More than 2 hours")</f>
        <v>More than 2 hours</v>
      </c>
      <c r="L683" s="4">
        <f>ROUND(Calls[[#This Row],[Satisfaction Rating]],0)</f>
        <v>4</v>
      </c>
    </row>
    <row r="684" spans="2:12" x14ac:dyDescent="0.3">
      <c r="B684" s="5" t="s">
        <v>706</v>
      </c>
      <c r="C684" s="6" t="s">
        <v>17</v>
      </c>
      <c r="D684" s="4">
        <v>116</v>
      </c>
      <c r="E684" s="13" t="s">
        <v>13</v>
      </c>
      <c r="F684" s="14">
        <v>45159</v>
      </c>
      <c r="G684" s="4">
        <v>44</v>
      </c>
      <c r="H684" s="4">
        <v>3.8</v>
      </c>
      <c r="I684" s="4">
        <f>IF(MONTH(Calls[[#This Row],[Date of Call]])&lt;=6, YEAR(Calls[[#This Row],[Date of Call]]), YEAR(Calls[[#This Row],[Date of Call]])+1)</f>
        <v>2024</v>
      </c>
      <c r="J684" s="5" t="str">
        <f>TEXT(Calls[[#This Row],[Date of Call]],"DDDD")</f>
        <v>Monday</v>
      </c>
      <c r="K684" s="5" t="str">
        <f t="array" ref="K684">_xlfn.IFS(Calls[[#This Row],[Duration]]&lt;=10,"Under 10 mins", Calls[[#This Row],[Duration]]&lt;=30, "10 to 30 mins", Calls[[#This Row],[Duration]]&lt;=60, "30 to 60 mins", Calls[[#This Row],[Duration]]&lt;=120, "1 to 2 hours", TRUE, "More than 2 hours")</f>
        <v>1 to 2 hours</v>
      </c>
      <c r="L684" s="4">
        <f>ROUND(Calls[[#This Row],[Satisfaction Rating]],0)</f>
        <v>4</v>
      </c>
    </row>
    <row r="685" spans="2:12" x14ac:dyDescent="0.3">
      <c r="B685" s="5" t="s">
        <v>707</v>
      </c>
      <c r="C685" s="6" t="s">
        <v>21</v>
      </c>
      <c r="D685" s="4">
        <v>111</v>
      </c>
      <c r="E685" s="13" t="s">
        <v>13</v>
      </c>
      <c r="F685" s="14">
        <v>45161</v>
      </c>
      <c r="G685" s="4">
        <v>120</v>
      </c>
      <c r="H685" s="4">
        <v>1.8</v>
      </c>
      <c r="I685" s="4">
        <f>IF(MONTH(Calls[[#This Row],[Date of Call]])&lt;=6, YEAR(Calls[[#This Row],[Date of Call]]), YEAR(Calls[[#This Row],[Date of Call]])+1)</f>
        <v>2024</v>
      </c>
      <c r="J685" s="5" t="str">
        <f>TEXT(Calls[[#This Row],[Date of Call]],"DDDD")</f>
        <v>Wednesday</v>
      </c>
      <c r="K685" s="5" t="str">
        <f t="array" ref="K685">_xlfn.IFS(Calls[[#This Row],[Duration]]&lt;=10,"Under 10 mins", Calls[[#This Row],[Duration]]&lt;=30, "10 to 30 mins", Calls[[#This Row],[Duration]]&lt;=60, "30 to 60 mins", Calls[[#This Row],[Duration]]&lt;=120, "1 to 2 hours", TRUE, "More than 2 hours")</f>
        <v>1 to 2 hours</v>
      </c>
      <c r="L685" s="4">
        <f>ROUND(Calls[[#This Row],[Satisfaction Rating]],0)</f>
        <v>2</v>
      </c>
    </row>
    <row r="686" spans="2:12" x14ac:dyDescent="0.3">
      <c r="B686" s="5" t="s">
        <v>708</v>
      </c>
      <c r="C686" s="6" t="s">
        <v>8</v>
      </c>
      <c r="D686" s="4">
        <v>15</v>
      </c>
      <c r="E686" s="13" t="s">
        <v>13</v>
      </c>
      <c r="F686" s="14">
        <v>45161</v>
      </c>
      <c r="G686" s="4">
        <v>120</v>
      </c>
      <c r="H686" s="4">
        <v>4.0999999999999996</v>
      </c>
      <c r="I686" s="4">
        <f>IF(MONTH(Calls[[#This Row],[Date of Call]])&lt;=6, YEAR(Calls[[#This Row],[Date of Call]]), YEAR(Calls[[#This Row],[Date of Call]])+1)</f>
        <v>2024</v>
      </c>
      <c r="J686" s="5" t="str">
        <f>TEXT(Calls[[#This Row],[Date of Call]],"DDDD")</f>
        <v>Wednesday</v>
      </c>
      <c r="K686" s="5" t="str">
        <f t="array" ref="K686">_xlfn.IFS(Calls[[#This Row],[Duration]]&lt;=10,"Under 10 mins", Calls[[#This Row],[Duration]]&lt;=30, "10 to 30 mins", Calls[[#This Row],[Duration]]&lt;=60, "30 to 60 mins", Calls[[#This Row],[Duration]]&lt;=120, "1 to 2 hours", TRUE, "More than 2 hours")</f>
        <v>10 to 30 mins</v>
      </c>
      <c r="L686" s="4">
        <f>ROUND(Calls[[#This Row],[Satisfaction Rating]],0)</f>
        <v>4</v>
      </c>
    </row>
    <row r="687" spans="2:12" x14ac:dyDescent="0.3">
      <c r="B687" s="5" t="s">
        <v>709</v>
      </c>
      <c r="C687" s="6" t="s">
        <v>24</v>
      </c>
      <c r="D687" s="4">
        <v>18</v>
      </c>
      <c r="E687" s="13" t="s">
        <v>9</v>
      </c>
      <c r="F687" s="14">
        <v>45162</v>
      </c>
      <c r="G687" s="4">
        <v>40</v>
      </c>
      <c r="H687" s="4">
        <v>4.4000000000000004</v>
      </c>
      <c r="I687" s="4">
        <f>IF(MONTH(Calls[[#This Row],[Date of Call]])&lt;=6, YEAR(Calls[[#This Row],[Date of Call]]), YEAR(Calls[[#This Row],[Date of Call]])+1)</f>
        <v>2024</v>
      </c>
      <c r="J687" s="5" t="str">
        <f>TEXT(Calls[[#This Row],[Date of Call]],"DDDD")</f>
        <v>Thursday</v>
      </c>
      <c r="K687" s="5" t="str">
        <f t="array" ref="K687">_xlfn.IFS(Calls[[#This Row],[Duration]]&lt;=10,"Under 10 mins", Calls[[#This Row],[Duration]]&lt;=30, "10 to 30 mins", Calls[[#This Row],[Duration]]&lt;=60, "30 to 60 mins", Calls[[#This Row],[Duration]]&lt;=120, "1 to 2 hours", TRUE, "More than 2 hours")</f>
        <v>10 to 30 mins</v>
      </c>
      <c r="L687" s="4">
        <f>ROUND(Calls[[#This Row],[Satisfaction Rating]],0)</f>
        <v>4</v>
      </c>
    </row>
    <row r="688" spans="2:12" x14ac:dyDescent="0.3">
      <c r="B688" s="5" t="s">
        <v>710</v>
      </c>
      <c r="C688" s="6" t="s">
        <v>15</v>
      </c>
      <c r="D688" s="4">
        <v>146</v>
      </c>
      <c r="E688" s="13" t="s">
        <v>11</v>
      </c>
      <c r="F688" s="14">
        <v>45162</v>
      </c>
      <c r="G688" s="4">
        <v>160</v>
      </c>
      <c r="H688" s="4">
        <v>4.0999999999999996</v>
      </c>
      <c r="I688" s="4">
        <f>IF(MONTH(Calls[[#This Row],[Date of Call]])&lt;=6, YEAR(Calls[[#This Row],[Date of Call]]), YEAR(Calls[[#This Row],[Date of Call]])+1)</f>
        <v>2024</v>
      </c>
      <c r="J688" s="5" t="str">
        <f>TEXT(Calls[[#This Row],[Date of Call]],"DDDD")</f>
        <v>Thursday</v>
      </c>
      <c r="K688" s="5" t="str">
        <f t="array" ref="K688">_xlfn.IFS(Calls[[#This Row],[Duration]]&lt;=10,"Under 10 mins", Calls[[#This Row],[Duration]]&lt;=30, "10 to 30 mins", Calls[[#This Row],[Duration]]&lt;=60, "30 to 60 mins", Calls[[#This Row],[Duration]]&lt;=120, "1 to 2 hours", TRUE, "More than 2 hours")</f>
        <v>More than 2 hours</v>
      </c>
      <c r="L688" s="4">
        <f>ROUND(Calls[[#This Row],[Satisfaction Rating]],0)</f>
        <v>4</v>
      </c>
    </row>
    <row r="689" spans="2:12" x14ac:dyDescent="0.3">
      <c r="B689" s="5" t="s">
        <v>711</v>
      </c>
      <c r="C689" s="6" t="s">
        <v>16</v>
      </c>
      <c r="D689" s="4">
        <v>73</v>
      </c>
      <c r="E689" s="13" t="s">
        <v>13</v>
      </c>
      <c r="F689" s="14">
        <v>45163</v>
      </c>
      <c r="G689" s="4">
        <v>44</v>
      </c>
      <c r="H689" s="4">
        <v>3.8</v>
      </c>
      <c r="I689" s="4">
        <f>IF(MONTH(Calls[[#This Row],[Date of Call]])&lt;=6, YEAR(Calls[[#This Row],[Date of Call]]), YEAR(Calls[[#This Row],[Date of Call]])+1)</f>
        <v>2024</v>
      </c>
      <c r="J689" s="5" t="str">
        <f>TEXT(Calls[[#This Row],[Date of Call]],"DDDD")</f>
        <v>Friday</v>
      </c>
      <c r="K689" s="5" t="str">
        <f t="array" ref="K689">_xlfn.IFS(Calls[[#This Row],[Duration]]&lt;=10,"Under 10 mins", Calls[[#This Row],[Duration]]&lt;=30, "10 to 30 mins", Calls[[#This Row],[Duration]]&lt;=60, "30 to 60 mins", Calls[[#This Row],[Duration]]&lt;=120, "1 to 2 hours", TRUE, "More than 2 hours")</f>
        <v>1 to 2 hours</v>
      </c>
      <c r="L689" s="4">
        <f>ROUND(Calls[[#This Row],[Satisfaction Rating]],0)</f>
        <v>4</v>
      </c>
    </row>
    <row r="690" spans="2:12" x14ac:dyDescent="0.3">
      <c r="B690" s="5" t="s">
        <v>712</v>
      </c>
      <c r="C690" s="6" t="s">
        <v>21</v>
      </c>
      <c r="D690" s="4">
        <v>108</v>
      </c>
      <c r="E690" s="13" t="s">
        <v>9</v>
      </c>
      <c r="F690" s="14">
        <v>45163</v>
      </c>
      <c r="G690" s="4">
        <v>80</v>
      </c>
      <c r="H690" s="4">
        <v>4.3</v>
      </c>
      <c r="I690" s="4">
        <f>IF(MONTH(Calls[[#This Row],[Date of Call]])&lt;=6, YEAR(Calls[[#This Row],[Date of Call]]), YEAR(Calls[[#This Row],[Date of Call]])+1)</f>
        <v>2024</v>
      </c>
      <c r="J690" s="5" t="str">
        <f>TEXT(Calls[[#This Row],[Date of Call]],"DDDD")</f>
        <v>Friday</v>
      </c>
      <c r="K690" s="5" t="str">
        <f t="array" ref="K690">_xlfn.IFS(Calls[[#This Row],[Duration]]&lt;=10,"Under 10 mins", Calls[[#This Row],[Duration]]&lt;=30, "10 to 30 mins", Calls[[#This Row],[Duration]]&lt;=60, "30 to 60 mins", Calls[[#This Row],[Duration]]&lt;=120, "1 to 2 hours", TRUE, "More than 2 hours")</f>
        <v>1 to 2 hours</v>
      </c>
      <c r="L690" s="4">
        <f>ROUND(Calls[[#This Row],[Satisfaction Rating]],0)</f>
        <v>4</v>
      </c>
    </row>
    <row r="691" spans="2:12" x14ac:dyDescent="0.3">
      <c r="B691" s="5" t="s">
        <v>713</v>
      </c>
      <c r="C691" s="6" t="s">
        <v>7</v>
      </c>
      <c r="D691" s="4">
        <v>52</v>
      </c>
      <c r="E691" s="13" t="s">
        <v>9</v>
      </c>
      <c r="F691" s="14">
        <v>45164</v>
      </c>
      <c r="G691" s="4">
        <v>66</v>
      </c>
      <c r="H691" s="4">
        <v>4.5</v>
      </c>
      <c r="I691" s="4">
        <f>IF(MONTH(Calls[[#This Row],[Date of Call]])&lt;=6, YEAR(Calls[[#This Row],[Date of Call]]), YEAR(Calls[[#This Row],[Date of Call]])+1)</f>
        <v>2024</v>
      </c>
      <c r="J691" s="5" t="str">
        <f>TEXT(Calls[[#This Row],[Date of Call]],"DDDD")</f>
        <v>Saturday</v>
      </c>
      <c r="K691" s="5" t="str">
        <f t="array" ref="K691">_xlfn.IFS(Calls[[#This Row],[Duration]]&lt;=10,"Under 10 mins", Calls[[#This Row],[Duration]]&lt;=30, "10 to 30 mins", Calls[[#This Row],[Duration]]&lt;=60, "30 to 60 mins", Calls[[#This Row],[Duration]]&lt;=120, "1 to 2 hours", TRUE, "More than 2 hours")</f>
        <v>30 to 60 mins</v>
      </c>
      <c r="L691" s="4">
        <f>ROUND(Calls[[#This Row],[Satisfaction Rating]],0)</f>
        <v>5</v>
      </c>
    </row>
    <row r="692" spans="2:12" x14ac:dyDescent="0.3">
      <c r="B692" s="5" t="s">
        <v>714</v>
      </c>
      <c r="C692" s="6" t="s">
        <v>17</v>
      </c>
      <c r="D692" s="4">
        <v>165</v>
      </c>
      <c r="E692" s="13" t="s">
        <v>6</v>
      </c>
      <c r="F692" s="14">
        <v>45164</v>
      </c>
      <c r="G692" s="4">
        <v>82</v>
      </c>
      <c r="H692" s="4">
        <v>3.4</v>
      </c>
      <c r="I692" s="4">
        <f>IF(MONTH(Calls[[#This Row],[Date of Call]])&lt;=6, YEAR(Calls[[#This Row],[Date of Call]]), YEAR(Calls[[#This Row],[Date of Call]])+1)</f>
        <v>2024</v>
      </c>
      <c r="J692" s="5" t="str">
        <f>TEXT(Calls[[#This Row],[Date of Call]],"DDDD")</f>
        <v>Saturday</v>
      </c>
      <c r="K692" s="5" t="str">
        <f t="array" ref="K692">_xlfn.IFS(Calls[[#This Row],[Duration]]&lt;=10,"Under 10 mins", Calls[[#This Row],[Duration]]&lt;=30, "10 to 30 mins", Calls[[#This Row],[Duration]]&lt;=60, "30 to 60 mins", Calls[[#This Row],[Duration]]&lt;=120, "1 to 2 hours", TRUE, "More than 2 hours")</f>
        <v>More than 2 hours</v>
      </c>
      <c r="L692" s="4">
        <f>ROUND(Calls[[#This Row],[Satisfaction Rating]],0)</f>
        <v>3</v>
      </c>
    </row>
    <row r="693" spans="2:12" x14ac:dyDescent="0.3">
      <c r="B693" s="5" t="s">
        <v>715</v>
      </c>
      <c r="C693" s="6" t="s">
        <v>15</v>
      </c>
      <c r="D693" s="4">
        <v>104</v>
      </c>
      <c r="E693" s="13" t="s">
        <v>13</v>
      </c>
      <c r="F693" s="14">
        <v>45164</v>
      </c>
      <c r="G693" s="4">
        <v>66</v>
      </c>
      <c r="H693" s="4">
        <v>4.8</v>
      </c>
      <c r="I693" s="4">
        <f>IF(MONTH(Calls[[#This Row],[Date of Call]])&lt;=6, YEAR(Calls[[#This Row],[Date of Call]]), YEAR(Calls[[#This Row],[Date of Call]])+1)</f>
        <v>2024</v>
      </c>
      <c r="J693" s="5" t="str">
        <f>TEXT(Calls[[#This Row],[Date of Call]],"DDDD")</f>
        <v>Saturday</v>
      </c>
      <c r="K693" s="5" t="str">
        <f t="array" ref="K693">_xlfn.IFS(Calls[[#This Row],[Duration]]&lt;=10,"Under 10 mins", Calls[[#This Row],[Duration]]&lt;=30, "10 to 30 mins", Calls[[#This Row],[Duration]]&lt;=60, "30 to 60 mins", Calls[[#This Row],[Duration]]&lt;=120, "1 to 2 hours", TRUE, "More than 2 hours")</f>
        <v>1 to 2 hours</v>
      </c>
      <c r="L693" s="4">
        <f>ROUND(Calls[[#This Row],[Satisfaction Rating]],0)</f>
        <v>5</v>
      </c>
    </row>
    <row r="694" spans="2:12" x14ac:dyDescent="0.3">
      <c r="B694" s="5" t="s">
        <v>716</v>
      </c>
      <c r="C694" s="6" t="s">
        <v>16</v>
      </c>
      <c r="D694" s="4">
        <v>131</v>
      </c>
      <c r="E694" s="13" t="s">
        <v>11</v>
      </c>
      <c r="F694" s="14">
        <v>45164</v>
      </c>
      <c r="G694" s="4">
        <v>92</v>
      </c>
      <c r="H694" s="4">
        <v>4.9000000000000004</v>
      </c>
      <c r="I694" s="4">
        <f>IF(MONTH(Calls[[#This Row],[Date of Call]])&lt;=6, YEAR(Calls[[#This Row],[Date of Call]]), YEAR(Calls[[#This Row],[Date of Call]])+1)</f>
        <v>2024</v>
      </c>
      <c r="J694" s="5" t="str">
        <f>TEXT(Calls[[#This Row],[Date of Call]],"DDDD")</f>
        <v>Saturday</v>
      </c>
      <c r="K694" s="5" t="str">
        <f t="array" ref="K694">_xlfn.IFS(Calls[[#This Row],[Duration]]&lt;=10,"Under 10 mins", Calls[[#This Row],[Duration]]&lt;=30, "10 to 30 mins", Calls[[#This Row],[Duration]]&lt;=60, "30 to 60 mins", Calls[[#This Row],[Duration]]&lt;=120, "1 to 2 hours", TRUE, "More than 2 hours")</f>
        <v>More than 2 hours</v>
      </c>
      <c r="L694" s="4">
        <f>ROUND(Calls[[#This Row],[Satisfaction Rating]],0)</f>
        <v>5</v>
      </c>
    </row>
    <row r="695" spans="2:12" x14ac:dyDescent="0.3">
      <c r="B695" s="5" t="s">
        <v>717</v>
      </c>
      <c r="C695" s="6" t="s">
        <v>19</v>
      </c>
      <c r="D695" s="4">
        <v>80</v>
      </c>
      <c r="E695" s="13" t="s">
        <v>6</v>
      </c>
      <c r="F695" s="14">
        <v>45165</v>
      </c>
      <c r="G695" s="4">
        <v>104</v>
      </c>
      <c r="H695" s="4">
        <v>4.7</v>
      </c>
      <c r="I695" s="4">
        <f>IF(MONTH(Calls[[#This Row],[Date of Call]])&lt;=6, YEAR(Calls[[#This Row],[Date of Call]]), YEAR(Calls[[#This Row],[Date of Call]])+1)</f>
        <v>2024</v>
      </c>
      <c r="J695" s="5" t="str">
        <f>TEXT(Calls[[#This Row],[Date of Call]],"DDDD")</f>
        <v>Sunday</v>
      </c>
      <c r="K695" s="5" t="str">
        <f t="array" ref="K695">_xlfn.IFS(Calls[[#This Row],[Duration]]&lt;=10,"Under 10 mins", Calls[[#This Row],[Duration]]&lt;=30, "10 to 30 mins", Calls[[#This Row],[Duration]]&lt;=60, "30 to 60 mins", Calls[[#This Row],[Duration]]&lt;=120, "1 to 2 hours", TRUE, "More than 2 hours")</f>
        <v>1 to 2 hours</v>
      </c>
      <c r="L695" s="4">
        <f>ROUND(Calls[[#This Row],[Satisfaction Rating]],0)</f>
        <v>5</v>
      </c>
    </row>
    <row r="696" spans="2:12" x14ac:dyDescent="0.3">
      <c r="B696" s="5" t="s">
        <v>718</v>
      </c>
      <c r="C696" s="6" t="s">
        <v>8</v>
      </c>
      <c r="D696" s="4">
        <v>49</v>
      </c>
      <c r="E696" s="13" t="s">
        <v>13</v>
      </c>
      <c r="F696" s="14">
        <v>45165</v>
      </c>
      <c r="G696" s="4">
        <v>105</v>
      </c>
      <c r="H696" s="4">
        <v>3.3</v>
      </c>
      <c r="I696" s="4">
        <f>IF(MONTH(Calls[[#This Row],[Date of Call]])&lt;=6, YEAR(Calls[[#This Row],[Date of Call]]), YEAR(Calls[[#This Row],[Date of Call]])+1)</f>
        <v>2024</v>
      </c>
      <c r="J696" s="5" t="str">
        <f>TEXT(Calls[[#This Row],[Date of Call]],"DDDD")</f>
        <v>Sunday</v>
      </c>
      <c r="K696" s="5" t="str">
        <f t="array" ref="K696">_xlfn.IFS(Calls[[#This Row],[Duration]]&lt;=10,"Under 10 mins", Calls[[#This Row],[Duration]]&lt;=30, "10 to 30 mins", Calls[[#This Row],[Duration]]&lt;=60, "30 to 60 mins", Calls[[#This Row],[Duration]]&lt;=120, "1 to 2 hours", TRUE, "More than 2 hours")</f>
        <v>30 to 60 mins</v>
      </c>
      <c r="L696" s="4">
        <f>ROUND(Calls[[#This Row],[Satisfaction Rating]],0)</f>
        <v>3</v>
      </c>
    </row>
    <row r="697" spans="2:12" x14ac:dyDescent="0.3">
      <c r="B697" s="5" t="s">
        <v>719</v>
      </c>
      <c r="C697" s="6" t="s">
        <v>17</v>
      </c>
      <c r="D697" s="4">
        <v>73</v>
      </c>
      <c r="E697" s="13" t="s">
        <v>13</v>
      </c>
      <c r="F697" s="14">
        <v>45165</v>
      </c>
      <c r="G697" s="4">
        <v>100</v>
      </c>
      <c r="H697" s="4">
        <v>2.8</v>
      </c>
      <c r="I697" s="4">
        <f>IF(MONTH(Calls[[#This Row],[Date of Call]])&lt;=6, YEAR(Calls[[#This Row],[Date of Call]]), YEAR(Calls[[#This Row],[Date of Call]])+1)</f>
        <v>2024</v>
      </c>
      <c r="J697" s="5" t="str">
        <f>TEXT(Calls[[#This Row],[Date of Call]],"DDDD")</f>
        <v>Sunday</v>
      </c>
      <c r="K697" s="5" t="str">
        <f t="array" ref="K697">_xlfn.IFS(Calls[[#This Row],[Duration]]&lt;=10,"Under 10 mins", Calls[[#This Row],[Duration]]&lt;=30, "10 to 30 mins", Calls[[#This Row],[Duration]]&lt;=60, "30 to 60 mins", Calls[[#This Row],[Duration]]&lt;=120, "1 to 2 hours", TRUE, "More than 2 hours")</f>
        <v>1 to 2 hours</v>
      </c>
      <c r="L697" s="4">
        <f>ROUND(Calls[[#This Row],[Satisfaction Rating]],0)</f>
        <v>3</v>
      </c>
    </row>
    <row r="698" spans="2:12" x14ac:dyDescent="0.3">
      <c r="B698" s="5" t="s">
        <v>720</v>
      </c>
      <c r="C698" s="6" t="s">
        <v>15</v>
      </c>
      <c r="D698" s="4">
        <v>117</v>
      </c>
      <c r="E698" s="13" t="s">
        <v>6</v>
      </c>
      <c r="F698" s="14">
        <v>45165</v>
      </c>
      <c r="G698" s="4">
        <v>90</v>
      </c>
      <c r="H698" s="4">
        <v>4.0999999999999996</v>
      </c>
      <c r="I698" s="4">
        <f>IF(MONTH(Calls[[#This Row],[Date of Call]])&lt;=6, YEAR(Calls[[#This Row],[Date of Call]]), YEAR(Calls[[#This Row],[Date of Call]])+1)</f>
        <v>2024</v>
      </c>
      <c r="J698" s="5" t="str">
        <f>TEXT(Calls[[#This Row],[Date of Call]],"DDDD")</f>
        <v>Sunday</v>
      </c>
      <c r="K698" s="5" t="str">
        <f t="array" ref="K698">_xlfn.IFS(Calls[[#This Row],[Duration]]&lt;=10,"Under 10 mins", Calls[[#This Row],[Duration]]&lt;=30, "10 to 30 mins", Calls[[#This Row],[Duration]]&lt;=60, "30 to 60 mins", Calls[[#This Row],[Duration]]&lt;=120, "1 to 2 hours", TRUE, "More than 2 hours")</f>
        <v>1 to 2 hours</v>
      </c>
      <c r="L698" s="4">
        <f>ROUND(Calls[[#This Row],[Satisfaction Rating]],0)</f>
        <v>4</v>
      </c>
    </row>
    <row r="699" spans="2:12" x14ac:dyDescent="0.3">
      <c r="B699" s="5" t="s">
        <v>721</v>
      </c>
      <c r="C699" s="6" t="s">
        <v>23</v>
      </c>
      <c r="D699" s="4">
        <v>38</v>
      </c>
      <c r="E699" s="13" t="s">
        <v>10</v>
      </c>
      <c r="F699" s="14">
        <v>45165</v>
      </c>
      <c r="G699" s="4">
        <v>110</v>
      </c>
      <c r="H699" s="4">
        <v>3.5</v>
      </c>
      <c r="I699" s="4">
        <f>IF(MONTH(Calls[[#This Row],[Date of Call]])&lt;=6, YEAR(Calls[[#This Row],[Date of Call]]), YEAR(Calls[[#This Row],[Date of Call]])+1)</f>
        <v>2024</v>
      </c>
      <c r="J699" s="5" t="str">
        <f>TEXT(Calls[[#This Row],[Date of Call]],"DDDD")</f>
        <v>Sunday</v>
      </c>
      <c r="K699" s="5" t="str">
        <f t="array" ref="K699">_xlfn.IFS(Calls[[#This Row],[Duration]]&lt;=10,"Under 10 mins", Calls[[#This Row],[Duration]]&lt;=30, "10 to 30 mins", Calls[[#This Row],[Duration]]&lt;=60, "30 to 60 mins", Calls[[#This Row],[Duration]]&lt;=120, "1 to 2 hours", TRUE, "More than 2 hours")</f>
        <v>30 to 60 mins</v>
      </c>
      <c r="L699" s="4">
        <f>ROUND(Calls[[#This Row],[Satisfaction Rating]],0)</f>
        <v>4</v>
      </c>
    </row>
    <row r="700" spans="2:12" x14ac:dyDescent="0.3">
      <c r="B700" s="5" t="s">
        <v>722</v>
      </c>
      <c r="C700" s="6" t="s">
        <v>7</v>
      </c>
      <c r="D700" s="4">
        <v>109</v>
      </c>
      <c r="E700" s="13" t="s">
        <v>6</v>
      </c>
      <c r="F700" s="14">
        <v>45167</v>
      </c>
      <c r="G700" s="4">
        <v>68</v>
      </c>
      <c r="H700" s="4">
        <v>2.2999999999999998</v>
      </c>
      <c r="I700" s="4">
        <f>IF(MONTH(Calls[[#This Row],[Date of Call]])&lt;=6, YEAR(Calls[[#This Row],[Date of Call]]), YEAR(Calls[[#This Row],[Date of Call]])+1)</f>
        <v>2024</v>
      </c>
      <c r="J700" s="5" t="str">
        <f>TEXT(Calls[[#This Row],[Date of Call]],"DDDD")</f>
        <v>Tuesday</v>
      </c>
      <c r="K700" s="5" t="str">
        <f t="array" ref="K700">_xlfn.IFS(Calls[[#This Row],[Duration]]&lt;=10,"Under 10 mins", Calls[[#This Row],[Duration]]&lt;=30, "10 to 30 mins", Calls[[#This Row],[Duration]]&lt;=60, "30 to 60 mins", Calls[[#This Row],[Duration]]&lt;=120, "1 to 2 hours", TRUE, "More than 2 hours")</f>
        <v>1 to 2 hours</v>
      </c>
      <c r="L700" s="4">
        <f>ROUND(Calls[[#This Row],[Satisfaction Rating]],0)</f>
        <v>2</v>
      </c>
    </row>
    <row r="701" spans="2:12" x14ac:dyDescent="0.3">
      <c r="B701" s="5" t="s">
        <v>723</v>
      </c>
      <c r="C701" s="6" t="s">
        <v>8</v>
      </c>
      <c r="D701" s="4">
        <v>70</v>
      </c>
      <c r="E701" s="13" t="s">
        <v>9</v>
      </c>
      <c r="F701" s="14">
        <v>45168</v>
      </c>
      <c r="G701" s="4">
        <v>210</v>
      </c>
      <c r="H701" s="4">
        <v>4.0999999999999996</v>
      </c>
      <c r="I701" s="4">
        <f>IF(MONTH(Calls[[#This Row],[Date of Call]])&lt;=6, YEAR(Calls[[#This Row],[Date of Call]]), YEAR(Calls[[#This Row],[Date of Call]])+1)</f>
        <v>2024</v>
      </c>
      <c r="J701" s="5" t="str">
        <f>TEXT(Calls[[#This Row],[Date of Call]],"DDDD")</f>
        <v>Wednesday</v>
      </c>
      <c r="K701" s="5" t="str">
        <f t="array" ref="K701">_xlfn.IFS(Calls[[#This Row],[Duration]]&lt;=10,"Under 10 mins", Calls[[#This Row],[Duration]]&lt;=30, "10 to 30 mins", Calls[[#This Row],[Duration]]&lt;=60, "30 to 60 mins", Calls[[#This Row],[Duration]]&lt;=120, "1 to 2 hours", TRUE, "More than 2 hours")</f>
        <v>1 to 2 hours</v>
      </c>
      <c r="L701" s="4">
        <f>ROUND(Calls[[#This Row],[Satisfaction Rating]],0)</f>
        <v>4</v>
      </c>
    </row>
    <row r="702" spans="2:12" x14ac:dyDescent="0.3">
      <c r="B702" s="5" t="s">
        <v>724</v>
      </c>
      <c r="C702" s="6" t="s">
        <v>12</v>
      </c>
      <c r="D702" s="4">
        <v>51</v>
      </c>
      <c r="E702" s="13" t="s">
        <v>10</v>
      </c>
      <c r="F702" s="14">
        <v>45168</v>
      </c>
      <c r="G702" s="4">
        <v>111</v>
      </c>
      <c r="H702" s="4">
        <v>4.3</v>
      </c>
      <c r="I702" s="4">
        <f>IF(MONTH(Calls[[#This Row],[Date of Call]])&lt;=6, YEAR(Calls[[#This Row],[Date of Call]]), YEAR(Calls[[#This Row],[Date of Call]])+1)</f>
        <v>2024</v>
      </c>
      <c r="J702" s="5" t="str">
        <f>TEXT(Calls[[#This Row],[Date of Call]],"DDDD")</f>
        <v>Wednesday</v>
      </c>
      <c r="K702" s="5" t="str">
        <f t="array" ref="K702">_xlfn.IFS(Calls[[#This Row],[Duration]]&lt;=10,"Under 10 mins", Calls[[#This Row],[Duration]]&lt;=30, "10 to 30 mins", Calls[[#This Row],[Duration]]&lt;=60, "30 to 60 mins", Calls[[#This Row],[Duration]]&lt;=120, "1 to 2 hours", TRUE, "More than 2 hours")</f>
        <v>30 to 60 mins</v>
      </c>
      <c r="L702" s="4">
        <f>ROUND(Calls[[#This Row],[Satisfaction Rating]],0)</f>
        <v>4</v>
      </c>
    </row>
    <row r="703" spans="2:12" x14ac:dyDescent="0.3">
      <c r="B703" s="5" t="s">
        <v>725</v>
      </c>
      <c r="C703" s="6" t="s">
        <v>12</v>
      </c>
      <c r="D703" s="4">
        <v>100</v>
      </c>
      <c r="E703" s="13" t="s">
        <v>9</v>
      </c>
      <c r="F703" s="14">
        <v>45169</v>
      </c>
      <c r="G703" s="4">
        <v>45</v>
      </c>
      <c r="H703" s="4">
        <v>4.9000000000000004</v>
      </c>
      <c r="I703" s="4">
        <f>IF(MONTH(Calls[[#This Row],[Date of Call]])&lt;=6, YEAR(Calls[[#This Row],[Date of Call]]), YEAR(Calls[[#This Row],[Date of Call]])+1)</f>
        <v>2024</v>
      </c>
      <c r="J703" s="5" t="str">
        <f>TEXT(Calls[[#This Row],[Date of Call]],"DDDD")</f>
        <v>Thursday</v>
      </c>
      <c r="K703" s="5" t="str">
        <f t="array" ref="K703">_xlfn.IFS(Calls[[#This Row],[Duration]]&lt;=10,"Under 10 mins", Calls[[#This Row],[Duration]]&lt;=30, "10 to 30 mins", Calls[[#This Row],[Duration]]&lt;=60, "30 to 60 mins", Calls[[#This Row],[Duration]]&lt;=120, "1 to 2 hours", TRUE, "More than 2 hours")</f>
        <v>1 to 2 hours</v>
      </c>
      <c r="L703" s="4">
        <f>ROUND(Calls[[#This Row],[Satisfaction Rating]],0)</f>
        <v>5</v>
      </c>
    </row>
    <row r="704" spans="2:12" x14ac:dyDescent="0.3">
      <c r="B704" s="5" t="s">
        <v>726</v>
      </c>
      <c r="C704" s="6" t="s">
        <v>14</v>
      </c>
      <c r="D704" s="4">
        <v>124</v>
      </c>
      <c r="E704" s="13" t="s">
        <v>10</v>
      </c>
      <c r="F704" s="14">
        <v>45170</v>
      </c>
      <c r="G704" s="4">
        <v>132</v>
      </c>
      <c r="H704" s="4">
        <v>4</v>
      </c>
      <c r="I704" s="4">
        <f>IF(MONTH(Calls[[#This Row],[Date of Call]])&lt;=6, YEAR(Calls[[#This Row],[Date of Call]]), YEAR(Calls[[#This Row],[Date of Call]])+1)</f>
        <v>2024</v>
      </c>
      <c r="J704" s="5" t="str">
        <f>TEXT(Calls[[#This Row],[Date of Call]],"DDDD")</f>
        <v>Friday</v>
      </c>
      <c r="K704" s="5" t="str">
        <f t="array" ref="K704">_xlfn.IFS(Calls[[#This Row],[Duration]]&lt;=10,"Under 10 mins", Calls[[#This Row],[Duration]]&lt;=30, "10 to 30 mins", Calls[[#This Row],[Duration]]&lt;=60, "30 to 60 mins", Calls[[#This Row],[Duration]]&lt;=120, "1 to 2 hours", TRUE, "More than 2 hours")</f>
        <v>More than 2 hours</v>
      </c>
      <c r="L704" s="4">
        <f>ROUND(Calls[[#This Row],[Satisfaction Rating]],0)</f>
        <v>4</v>
      </c>
    </row>
    <row r="705" spans="2:12" x14ac:dyDescent="0.3">
      <c r="B705" s="5" t="s">
        <v>727</v>
      </c>
      <c r="C705" s="6" t="s">
        <v>20</v>
      </c>
      <c r="D705" s="4">
        <v>143</v>
      </c>
      <c r="E705" s="13" t="s">
        <v>6</v>
      </c>
      <c r="F705" s="14">
        <v>45170</v>
      </c>
      <c r="G705" s="4">
        <v>20</v>
      </c>
      <c r="H705" s="4">
        <v>4.7</v>
      </c>
      <c r="I705" s="4">
        <f>IF(MONTH(Calls[[#This Row],[Date of Call]])&lt;=6, YEAR(Calls[[#This Row],[Date of Call]]), YEAR(Calls[[#This Row],[Date of Call]])+1)</f>
        <v>2024</v>
      </c>
      <c r="J705" s="5" t="str">
        <f>TEXT(Calls[[#This Row],[Date of Call]],"DDDD")</f>
        <v>Friday</v>
      </c>
      <c r="K705" s="5" t="str">
        <f t="array" ref="K705">_xlfn.IFS(Calls[[#This Row],[Duration]]&lt;=10,"Under 10 mins", Calls[[#This Row],[Duration]]&lt;=30, "10 to 30 mins", Calls[[#This Row],[Duration]]&lt;=60, "30 to 60 mins", Calls[[#This Row],[Duration]]&lt;=120, "1 to 2 hours", TRUE, "More than 2 hours")</f>
        <v>More than 2 hours</v>
      </c>
      <c r="L705" s="4">
        <f>ROUND(Calls[[#This Row],[Satisfaction Rating]],0)</f>
        <v>5</v>
      </c>
    </row>
    <row r="706" spans="2:12" x14ac:dyDescent="0.3">
      <c r="B706" s="5" t="s">
        <v>728</v>
      </c>
      <c r="C706" s="6" t="s">
        <v>18</v>
      </c>
      <c r="D706" s="4">
        <v>96</v>
      </c>
      <c r="E706" s="13" t="s">
        <v>13</v>
      </c>
      <c r="F706" s="14">
        <v>45170</v>
      </c>
      <c r="G706" s="4">
        <v>36</v>
      </c>
      <c r="H706" s="4">
        <v>3.4</v>
      </c>
      <c r="I706" s="4">
        <f>IF(MONTH(Calls[[#This Row],[Date of Call]])&lt;=6, YEAR(Calls[[#This Row],[Date of Call]]), YEAR(Calls[[#This Row],[Date of Call]])+1)</f>
        <v>2024</v>
      </c>
      <c r="J706" s="5" t="str">
        <f>TEXT(Calls[[#This Row],[Date of Call]],"DDDD")</f>
        <v>Friday</v>
      </c>
      <c r="K706" s="5" t="str">
        <f t="array" ref="K706">_xlfn.IFS(Calls[[#This Row],[Duration]]&lt;=10,"Under 10 mins", Calls[[#This Row],[Duration]]&lt;=30, "10 to 30 mins", Calls[[#This Row],[Duration]]&lt;=60, "30 to 60 mins", Calls[[#This Row],[Duration]]&lt;=120, "1 to 2 hours", TRUE, "More than 2 hours")</f>
        <v>1 to 2 hours</v>
      </c>
      <c r="L706" s="4">
        <f>ROUND(Calls[[#This Row],[Satisfaction Rating]],0)</f>
        <v>3</v>
      </c>
    </row>
    <row r="707" spans="2:12" x14ac:dyDescent="0.3">
      <c r="B707" s="5" t="s">
        <v>729</v>
      </c>
      <c r="C707" s="6" t="s">
        <v>17</v>
      </c>
      <c r="D707" s="4">
        <v>84</v>
      </c>
      <c r="E707" s="13" t="s">
        <v>9</v>
      </c>
      <c r="F707" s="14">
        <v>45172</v>
      </c>
      <c r="G707" s="4">
        <v>72</v>
      </c>
      <c r="H707" s="4">
        <v>4</v>
      </c>
      <c r="I707" s="4">
        <f>IF(MONTH(Calls[[#This Row],[Date of Call]])&lt;=6, YEAR(Calls[[#This Row],[Date of Call]]), YEAR(Calls[[#This Row],[Date of Call]])+1)</f>
        <v>2024</v>
      </c>
      <c r="J707" s="5" t="str">
        <f>TEXT(Calls[[#This Row],[Date of Call]],"DDDD")</f>
        <v>Sunday</v>
      </c>
      <c r="K707" s="5" t="str">
        <f t="array" ref="K707">_xlfn.IFS(Calls[[#This Row],[Duration]]&lt;=10,"Under 10 mins", Calls[[#This Row],[Duration]]&lt;=30, "10 to 30 mins", Calls[[#This Row],[Duration]]&lt;=60, "30 to 60 mins", Calls[[#This Row],[Duration]]&lt;=120, "1 to 2 hours", TRUE, "More than 2 hours")</f>
        <v>1 to 2 hours</v>
      </c>
      <c r="L707" s="4">
        <f>ROUND(Calls[[#This Row],[Satisfaction Rating]],0)</f>
        <v>4</v>
      </c>
    </row>
    <row r="708" spans="2:12" x14ac:dyDescent="0.3">
      <c r="B708" s="5" t="s">
        <v>730</v>
      </c>
      <c r="C708" s="6" t="s">
        <v>22</v>
      </c>
      <c r="D708" s="4">
        <v>111</v>
      </c>
      <c r="E708" s="13" t="s">
        <v>9</v>
      </c>
      <c r="F708" s="14">
        <v>45172</v>
      </c>
      <c r="G708" s="4">
        <v>63</v>
      </c>
      <c r="H708" s="4">
        <v>4.5</v>
      </c>
      <c r="I708" s="4">
        <f>IF(MONTH(Calls[[#This Row],[Date of Call]])&lt;=6, YEAR(Calls[[#This Row],[Date of Call]]), YEAR(Calls[[#This Row],[Date of Call]])+1)</f>
        <v>2024</v>
      </c>
      <c r="J708" s="5" t="str">
        <f>TEXT(Calls[[#This Row],[Date of Call]],"DDDD")</f>
        <v>Sunday</v>
      </c>
      <c r="K708" s="5" t="str">
        <f t="array" ref="K708">_xlfn.IFS(Calls[[#This Row],[Duration]]&lt;=10,"Under 10 mins", Calls[[#This Row],[Duration]]&lt;=30, "10 to 30 mins", Calls[[#This Row],[Duration]]&lt;=60, "30 to 60 mins", Calls[[#This Row],[Duration]]&lt;=120, "1 to 2 hours", TRUE, "More than 2 hours")</f>
        <v>1 to 2 hours</v>
      </c>
      <c r="L708" s="4">
        <f>ROUND(Calls[[#This Row],[Satisfaction Rating]],0)</f>
        <v>5</v>
      </c>
    </row>
    <row r="709" spans="2:12" x14ac:dyDescent="0.3">
      <c r="B709" s="5" t="s">
        <v>731</v>
      </c>
      <c r="C709" s="6" t="s">
        <v>22</v>
      </c>
      <c r="D709" s="4">
        <v>103</v>
      </c>
      <c r="E709" s="13" t="s">
        <v>10</v>
      </c>
      <c r="F709" s="14">
        <v>45173</v>
      </c>
      <c r="G709" s="4">
        <v>44</v>
      </c>
      <c r="H709" s="4">
        <v>4.5</v>
      </c>
      <c r="I709" s="4">
        <f>IF(MONTH(Calls[[#This Row],[Date of Call]])&lt;=6, YEAR(Calls[[#This Row],[Date of Call]]), YEAR(Calls[[#This Row],[Date of Call]])+1)</f>
        <v>2024</v>
      </c>
      <c r="J709" s="5" t="str">
        <f>TEXT(Calls[[#This Row],[Date of Call]],"DDDD")</f>
        <v>Monday</v>
      </c>
      <c r="K709" s="5" t="str">
        <f t="array" ref="K709">_xlfn.IFS(Calls[[#This Row],[Duration]]&lt;=10,"Under 10 mins", Calls[[#This Row],[Duration]]&lt;=30, "10 to 30 mins", Calls[[#This Row],[Duration]]&lt;=60, "30 to 60 mins", Calls[[#This Row],[Duration]]&lt;=120, "1 to 2 hours", TRUE, "More than 2 hours")</f>
        <v>1 to 2 hours</v>
      </c>
      <c r="L709" s="4">
        <f>ROUND(Calls[[#This Row],[Satisfaction Rating]],0)</f>
        <v>5</v>
      </c>
    </row>
    <row r="710" spans="2:12" x14ac:dyDescent="0.3">
      <c r="B710" s="5" t="s">
        <v>732</v>
      </c>
      <c r="C710" s="6" t="s">
        <v>20</v>
      </c>
      <c r="D710" s="4">
        <v>61</v>
      </c>
      <c r="E710" s="13" t="s">
        <v>11</v>
      </c>
      <c r="F710" s="14">
        <v>45173</v>
      </c>
      <c r="G710" s="4">
        <v>132</v>
      </c>
      <c r="H710" s="4">
        <v>4.9000000000000004</v>
      </c>
      <c r="I710" s="4">
        <f>IF(MONTH(Calls[[#This Row],[Date of Call]])&lt;=6, YEAR(Calls[[#This Row],[Date of Call]]), YEAR(Calls[[#This Row],[Date of Call]])+1)</f>
        <v>2024</v>
      </c>
      <c r="J710" s="5" t="str">
        <f>TEXT(Calls[[#This Row],[Date of Call]],"DDDD")</f>
        <v>Monday</v>
      </c>
      <c r="K710" s="5" t="str">
        <f t="array" ref="K710">_xlfn.IFS(Calls[[#This Row],[Duration]]&lt;=10,"Under 10 mins", Calls[[#This Row],[Duration]]&lt;=30, "10 to 30 mins", Calls[[#This Row],[Duration]]&lt;=60, "30 to 60 mins", Calls[[#This Row],[Duration]]&lt;=120, "1 to 2 hours", TRUE, "More than 2 hours")</f>
        <v>1 to 2 hours</v>
      </c>
      <c r="L710" s="4">
        <f>ROUND(Calls[[#This Row],[Satisfaction Rating]],0)</f>
        <v>5</v>
      </c>
    </row>
    <row r="711" spans="2:12" x14ac:dyDescent="0.3">
      <c r="B711" s="5" t="s">
        <v>733</v>
      </c>
      <c r="C711" s="6" t="s">
        <v>16</v>
      </c>
      <c r="D711" s="4">
        <v>113</v>
      </c>
      <c r="E711" s="13" t="s">
        <v>13</v>
      </c>
      <c r="F711" s="14">
        <v>45173</v>
      </c>
      <c r="G711" s="4">
        <v>46</v>
      </c>
      <c r="H711" s="4">
        <v>4.4000000000000004</v>
      </c>
      <c r="I711" s="4">
        <f>IF(MONTH(Calls[[#This Row],[Date of Call]])&lt;=6, YEAR(Calls[[#This Row],[Date of Call]]), YEAR(Calls[[#This Row],[Date of Call]])+1)</f>
        <v>2024</v>
      </c>
      <c r="J711" s="5" t="str">
        <f>TEXT(Calls[[#This Row],[Date of Call]],"DDDD")</f>
        <v>Monday</v>
      </c>
      <c r="K711" s="5" t="str">
        <f t="array" ref="K711">_xlfn.IFS(Calls[[#This Row],[Duration]]&lt;=10,"Under 10 mins", Calls[[#This Row],[Duration]]&lt;=30, "10 to 30 mins", Calls[[#This Row],[Duration]]&lt;=60, "30 to 60 mins", Calls[[#This Row],[Duration]]&lt;=120, "1 to 2 hours", TRUE, "More than 2 hours")</f>
        <v>1 to 2 hours</v>
      </c>
      <c r="L711" s="4">
        <f>ROUND(Calls[[#This Row],[Satisfaction Rating]],0)</f>
        <v>4</v>
      </c>
    </row>
    <row r="712" spans="2:12" x14ac:dyDescent="0.3">
      <c r="B712" s="5" t="s">
        <v>734</v>
      </c>
      <c r="C712" s="6" t="s">
        <v>16</v>
      </c>
      <c r="D712" s="4">
        <v>96</v>
      </c>
      <c r="E712" s="13" t="s">
        <v>13</v>
      </c>
      <c r="F712" s="14">
        <v>45173</v>
      </c>
      <c r="G712" s="4">
        <v>96</v>
      </c>
      <c r="H712" s="4">
        <v>2.9</v>
      </c>
      <c r="I712" s="4">
        <f>IF(MONTH(Calls[[#This Row],[Date of Call]])&lt;=6, YEAR(Calls[[#This Row],[Date of Call]]), YEAR(Calls[[#This Row],[Date of Call]])+1)</f>
        <v>2024</v>
      </c>
      <c r="J712" s="5" t="str">
        <f>TEXT(Calls[[#This Row],[Date of Call]],"DDDD")</f>
        <v>Monday</v>
      </c>
      <c r="K712" s="5" t="str">
        <f t="array" ref="K712">_xlfn.IFS(Calls[[#This Row],[Duration]]&lt;=10,"Under 10 mins", Calls[[#This Row],[Duration]]&lt;=30, "10 to 30 mins", Calls[[#This Row],[Duration]]&lt;=60, "30 to 60 mins", Calls[[#This Row],[Duration]]&lt;=120, "1 to 2 hours", TRUE, "More than 2 hours")</f>
        <v>1 to 2 hours</v>
      </c>
      <c r="L712" s="4">
        <f>ROUND(Calls[[#This Row],[Satisfaction Rating]],0)</f>
        <v>3</v>
      </c>
    </row>
    <row r="713" spans="2:12" x14ac:dyDescent="0.3">
      <c r="B713" s="5" t="s">
        <v>735</v>
      </c>
      <c r="C713" s="6" t="s">
        <v>24</v>
      </c>
      <c r="D713" s="4">
        <v>131</v>
      </c>
      <c r="E713" s="13" t="s">
        <v>10</v>
      </c>
      <c r="F713" s="14">
        <v>45174</v>
      </c>
      <c r="G713" s="4">
        <v>75</v>
      </c>
      <c r="H713" s="4">
        <v>4.4000000000000004</v>
      </c>
      <c r="I713" s="4">
        <f>IF(MONTH(Calls[[#This Row],[Date of Call]])&lt;=6, YEAR(Calls[[#This Row],[Date of Call]]), YEAR(Calls[[#This Row],[Date of Call]])+1)</f>
        <v>2024</v>
      </c>
      <c r="J713" s="5" t="str">
        <f>TEXT(Calls[[#This Row],[Date of Call]],"DDDD")</f>
        <v>Tuesday</v>
      </c>
      <c r="K713" s="5" t="str">
        <f t="array" ref="K713">_xlfn.IFS(Calls[[#This Row],[Duration]]&lt;=10,"Under 10 mins", Calls[[#This Row],[Duration]]&lt;=30, "10 to 30 mins", Calls[[#This Row],[Duration]]&lt;=60, "30 to 60 mins", Calls[[#This Row],[Duration]]&lt;=120, "1 to 2 hours", TRUE, "More than 2 hours")</f>
        <v>More than 2 hours</v>
      </c>
      <c r="L713" s="4">
        <f>ROUND(Calls[[#This Row],[Satisfaction Rating]],0)</f>
        <v>4</v>
      </c>
    </row>
    <row r="714" spans="2:12" x14ac:dyDescent="0.3">
      <c r="B714" s="5" t="s">
        <v>736</v>
      </c>
      <c r="C714" s="6" t="s">
        <v>15</v>
      </c>
      <c r="D714" s="4">
        <v>52</v>
      </c>
      <c r="E714" s="13" t="s">
        <v>13</v>
      </c>
      <c r="F714" s="14">
        <v>45175</v>
      </c>
      <c r="G714" s="4">
        <v>88</v>
      </c>
      <c r="H714" s="4">
        <v>4.3</v>
      </c>
      <c r="I714" s="4">
        <f>IF(MONTH(Calls[[#This Row],[Date of Call]])&lt;=6, YEAR(Calls[[#This Row],[Date of Call]]), YEAR(Calls[[#This Row],[Date of Call]])+1)</f>
        <v>2024</v>
      </c>
      <c r="J714" s="5" t="str">
        <f>TEXT(Calls[[#This Row],[Date of Call]],"DDDD")</f>
        <v>Wednesday</v>
      </c>
      <c r="K714" s="5" t="str">
        <f t="array" ref="K714">_xlfn.IFS(Calls[[#This Row],[Duration]]&lt;=10,"Under 10 mins", Calls[[#This Row],[Duration]]&lt;=30, "10 to 30 mins", Calls[[#This Row],[Duration]]&lt;=60, "30 to 60 mins", Calls[[#This Row],[Duration]]&lt;=120, "1 to 2 hours", TRUE, "More than 2 hours")</f>
        <v>30 to 60 mins</v>
      </c>
      <c r="L714" s="4">
        <f>ROUND(Calls[[#This Row],[Satisfaction Rating]],0)</f>
        <v>4</v>
      </c>
    </row>
    <row r="715" spans="2:12" x14ac:dyDescent="0.3">
      <c r="B715" s="5" t="s">
        <v>737</v>
      </c>
      <c r="C715" s="6" t="s">
        <v>12</v>
      </c>
      <c r="D715" s="4">
        <v>100</v>
      </c>
      <c r="E715" s="13" t="s">
        <v>10</v>
      </c>
      <c r="F715" s="14">
        <v>45175</v>
      </c>
      <c r="G715" s="4">
        <v>24</v>
      </c>
      <c r="H715" s="4">
        <v>4.7</v>
      </c>
      <c r="I715" s="4">
        <f>IF(MONTH(Calls[[#This Row],[Date of Call]])&lt;=6, YEAR(Calls[[#This Row],[Date of Call]]), YEAR(Calls[[#This Row],[Date of Call]])+1)</f>
        <v>2024</v>
      </c>
      <c r="J715" s="5" t="str">
        <f>TEXT(Calls[[#This Row],[Date of Call]],"DDDD")</f>
        <v>Wednesday</v>
      </c>
      <c r="K715" s="5" t="str">
        <f t="array" ref="K715">_xlfn.IFS(Calls[[#This Row],[Duration]]&lt;=10,"Under 10 mins", Calls[[#This Row],[Duration]]&lt;=30, "10 to 30 mins", Calls[[#This Row],[Duration]]&lt;=60, "30 to 60 mins", Calls[[#This Row],[Duration]]&lt;=120, "1 to 2 hours", TRUE, "More than 2 hours")</f>
        <v>1 to 2 hours</v>
      </c>
      <c r="L715" s="4">
        <f>ROUND(Calls[[#This Row],[Satisfaction Rating]],0)</f>
        <v>5</v>
      </c>
    </row>
    <row r="716" spans="2:12" x14ac:dyDescent="0.3">
      <c r="B716" s="5" t="s">
        <v>738</v>
      </c>
      <c r="C716" s="6" t="s">
        <v>21</v>
      </c>
      <c r="D716" s="4">
        <v>58</v>
      </c>
      <c r="E716" s="13" t="s">
        <v>6</v>
      </c>
      <c r="F716" s="14">
        <v>45175</v>
      </c>
      <c r="G716" s="4">
        <v>96</v>
      </c>
      <c r="H716" s="4">
        <v>3.2</v>
      </c>
      <c r="I716" s="4">
        <f>IF(MONTH(Calls[[#This Row],[Date of Call]])&lt;=6, YEAR(Calls[[#This Row],[Date of Call]]), YEAR(Calls[[#This Row],[Date of Call]])+1)</f>
        <v>2024</v>
      </c>
      <c r="J716" s="5" t="str">
        <f>TEXT(Calls[[#This Row],[Date of Call]],"DDDD")</f>
        <v>Wednesday</v>
      </c>
      <c r="K716" s="5" t="str">
        <f t="array" ref="K716">_xlfn.IFS(Calls[[#This Row],[Duration]]&lt;=10,"Under 10 mins", Calls[[#This Row],[Duration]]&lt;=30, "10 to 30 mins", Calls[[#This Row],[Duration]]&lt;=60, "30 to 60 mins", Calls[[#This Row],[Duration]]&lt;=120, "1 to 2 hours", TRUE, "More than 2 hours")</f>
        <v>30 to 60 mins</v>
      </c>
      <c r="L716" s="4">
        <f>ROUND(Calls[[#This Row],[Satisfaction Rating]],0)</f>
        <v>3</v>
      </c>
    </row>
    <row r="717" spans="2:12" x14ac:dyDescent="0.3">
      <c r="B717" s="5" t="s">
        <v>739</v>
      </c>
      <c r="C717" s="6" t="s">
        <v>8</v>
      </c>
      <c r="D717" s="4">
        <v>144</v>
      </c>
      <c r="E717" s="13" t="s">
        <v>6</v>
      </c>
      <c r="F717" s="14">
        <v>45176</v>
      </c>
      <c r="G717" s="4">
        <v>124</v>
      </c>
      <c r="H717" s="4">
        <v>2.2999999999999998</v>
      </c>
      <c r="I717" s="4">
        <f>IF(MONTH(Calls[[#This Row],[Date of Call]])&lt;=6, YEAR(Calls[[#This Row],[Date of Call]]), YEAR(Calls[[#This Row],[Date of Call]])+1)</f>
        <v>2024</v>
      </c>
      <c r="J717" s="5" t="str">
        <f>TEXT(Calls[[#This Row],[Date of Call]],"DDDD")</f>
        <v>Thursday</v>
      </c>
      <c r="K717" s="5" t="str">
        <f t="array" ref="K717">_xlfn.IFS(Calls[[#This Row],[Duration]]&lt;=10,"Under 10 mins", Calls[[#This Row],[Duration]]&lt;=30, "10 to 30 mins", Calls[[#This Row],[Duration]]&lt;=60, "30 to 60 mins", Calls[[#This Row],[Duration]]&lt;=120, "1 to 2 hours", TRUE, "More than 2 hours")</f>
        <v>More than 2 hours</v>
      </c>
      <c r="L717" s="4">
        <f>ROUND(Calls[[#This Row],[Satisfaction Rating]],0)</f>
        <v>2</v>
      </c>
    </row>
    <row r="718" spans="2:12" x14ac:dyDescent="0.3">
      <c r="B718" s="5" t="s">
        <v>740</v>
      </c>
      <c r="C718" s="6" t="s">
        <v>21</v>
      </c>
      <c r="D718" s="4">
        <v>53</v>
      </c>
      <c r="E718" s="13" t="s">
        <v>11</v>
      </c>
      <c r="F718" s="14">
        <v>45177</v>
      </c>
      <c r="G718" s="4">
        <v>130</v>
      </c>
      <c r="H718" s="4">
        <v>3.6</v>
      </c>
      <c r="I718" s="4">
        <f>IF(MONTH(Calls[[#This Row],[Date of Call]])&lt;=6, YEAR(Calls[[#This Row],[Date of Call]]), YEAR(Calls[[#This Row],[Date of Call]])+1)</f>
        <v>2024</v>
      </c>
      <c r="J718" s="5" t="str">
        <f>TEXT(Calls[[#This Row],[Date of Call]],"DDDD")</f>
        <v>Friday</v>
      </c>
      <c r="K718" s="5" t="str">
        <f t="array" ref="K718">_xlfn.IFS(Calls[[#This Row],[Duration]]&lt;=10,"Under 10 mins", Calls[[#This Row],[Duration]]&lt;=30, "10 to 30 mins", Calls[[#This Row],[Duration]]&lt;=60, "30 to 60 mins", Calls[[#This Row],[Duration]]&lt;=120, "1 to 2 hours", TRUE, "More than 2 hours")</f>
        <v>30 to 60 mins</v>
      </c>
      <c r="L718" s="4">
        <f>ROUND(Calls[[#This Row],[Satisfaction Rating]],0)</f>
        <v>4</v>
      </c>
    </row>
    <row r="719" spans="2:12" x14ac:dyDescent="0.3">
      <c r="B719" s="5" t="s">
        <v>741</v>
      </c>
      <c r="C719" s="6" t="s">
        <v>16</v>
      </c>
      <c r="D719" s="4">
        <v>97</v>
      </c>
      <c r="E719" s="13" t="s">
        <v>9</v>
      </c>
      <c r="F719" s="14">
        <v>45177</v>
      </c>
      <c r="G719" s="4">
        <v>45</v>
      </c>
      <c r="H719" s="4">
        <v>4.5999999999999996</v>
      </c>
      <c r="I719" s="4">
        <f>IF(MONTH(Calls[[#This Row],[Date of Call]])&lt;=6, YEAR(Calls[[#This Row],[Date of Call]]), YEAR(Calls[[#This Row],[Date of Call]])+1)</f>
        <v>2024</v>
      </c>
      <c r="J719" s="5" t="str">
        <f>TEXT(Calls[[#This Row],[Date of Call]],"DDDD")</f>
        <v>Friday</v>
      </c>
      <c r="K719" s="5" t="str">
        <f t="array" ref="K719">_xlfn.IFS(Calls[[#This Row],[Duration]]&lt;=10,"Under 10 mins", Calls[[#This Row],[Duration]]&lt;=30, "10 to 30 mins", Calls[[#This Row],[Duration]]&lt;=60, "30 to 60 mins", Calls[[#This Row],[Duration]]&lt;=120, "1 to 2 hours", TRUE, "More than 2 hours")</f>
        <v>1 to 2 hours</v>
      </c>
      <c r="L719" s="4">
        <f>ROUND(Calls[[#This Row],[Satisfaction Rating]],0)</f>
        <v>5</v>
      </c>
    </row>
    <row r="720" spans="2:12" x14ac:dyDescent="0.3">
      <c r="B720" s="5" t="s">
        <v>742</v>
      </c>
      <c r="C720" s="6" t="s">
        <v>23</v>
      </c>
      <c r="D720" s="4">
        <v>64</v>
      </c>
      <c r="E720" s="13" t="s">
        <v>6</v>
      </c>
      <c r="F720" s="14">
        <v>45177</v>
      </c>
      <c r="G720" s="4">
        <v>66</v>
      </c>
      <c r="H720" s="4">
        <v>4</v>
      </c>
      <c r="I720" s="4">
        <f>IF(MONTH(Calls[[#This Row],[Date of Call]])&lt;=6, YEAR(Calls[[#This Row],[Date of Call]]), YEAR(Calls[[#This Row],[Date of Call]])+1)</f>
        <v>2024</v>
      </c>
      <c r="J720" s="5" t="str">
        <f>TEXT(Calls[[#This Row],[Date of Call]],"DDDD")</f>
        <v>Friday</v>
      </c>
      <c r="K720" s="5" t="str">
        <f t="array" ref="K720">_xlfn.IFS(Calls[[#This Row],[Duration]]&lt;=10,"Under 10 mins", Calls[[#This Row],[Duration]]&lt;=30, "10 to 30 mins", Calls[[#This Row],[Duration]]&lt;=60, "30 to 60 mins", Calls[[#This Row],[Duration]]&lt;=120, "1 to 2 hours", TRUE, "More than 2 hours")</f>
        <v>1 to 2 hours</v>
      </c>
      <c r="L720" s="4">
        <f>ROUND(Calls[[#This Row],[Satisfaction Rating]],0)</f>
        <v>4</v>
      </c>
    </row>
    <row r="721" spans="2:12" x14ac:dyDescent="0.3">
      <c r="B721" s="5" t="s">
        <v>743</v>
      </c>
      <c r="C721" s="6" t="s">
        <v>20</v>
      </c>
      <c r="D721" s="4">
        <v>106</v>
      </c>
      <c r="E721" s="13" t="s">
        <v>10</v>
      </c>
      <c r="F721" s="14">
        <v>45177</v>
      </c>
      <c r="G721" s="4">
        <v>58</v>
      </c>
      <c r="H721" s="4">
        <v>4.7</v>
      </c>
      <c r="I721" s="4">
        <f>IF(MONTH(Calls[[#This Row],[Date of Call]])&lt;=6, YEAR(Calls[[#This Row],[Date of Call]]), YEAR(Calls[[#This Row],[Date of Call]])+1)</f>
        <v>2024</v>
      </c>
      <c r="J721" s="5" t="str">
        <f>TEXT(Calls[[#This Row],[Date of Call]],"DDDD")</f>
        <v>Friday</v>
      </c>
      <c r="K721" s="5" t="str">
        <f t="array" ref="K721">_xlfn.IFS(Calls[[#This Row],[Duration]]&lt;=10,"Under 10 mins", Calls[[#This Row],[Duration]]&lt;=30, "10 to 30 mins", Calls[[#This Row],[Duration]]&lt;=60, "30 to 60 mins", Calls[[#This Row],[Duration]]&lt;=120, "1 to 2 hours", TRUE, "More than 2 hours")</f>
        <v>1 to 2 hours</v>
      </c>
      <c r="L721" s="4">
        <f>ROUND(Calls[[#This Row],[Satisfaction Rating]],0)</f>
        <v>5</v>
      </c>
    </row>
    <row r="722" spans="2:12" x14ac:dyDescent="0.3">
      <c r="B722" s="5" t="s">
        <v>744</v>
      </c>
      <c r="C722" s="6" t="s">
        <v>17</v>
      </c>
      <c r="D722" s="4">
        <v>36</v>
      </c>
      <c r="E722" s="13" t="s">
        <v>6</v>
      </c>
      <c r="F722" s="14">
        <v>45178</v>
      </c>
      <c r="G722" s="4">
        <v>152</v>
      </c>
      <c r="H722" s="4">
        <v>4.3</v>
      </c>
      <c r="I722" s="4">
        <f>IF(MONTH(Calls[[#This Row],[Date of Call]])&lt;=6, YEAR(Calls[[#This Row],[Date of Call]]), YEAR(Calls[[#This Row],[Date of Call]])+1)</f>
        <v>2024</v>
      </c>
      <c r="J722" s="5" t="str">
        <f>TEXT(Calls[[#This Row],[Date of Call]],"DDDD")</f>
        <v>Saturday</v>
      </c>
      <c r="K722" s="5" t="str">
        <f t="array" ref="K722">_xlfn.IFS(Calls[[#This Row],[Duration]]&lt;=10,"Under 10 mins", Calls[[#This Row],[Duration]]&lt;=30, "10 to 30 mins", Calls[[#This Row],[Duration]]&lt;=60, "30 to 60 mins", Calls[[#This Row],[Duration]]&lt;=120, "1 to 2 hours", TRUE, "More than 2 hours")</f>
        <v>30 to 60 mins</v>
      </c>
      <c r="L722" s="4">
        <f>ROUND(Calls[[#This Row],[Satisfaction Rating]],0)</f>
        <v>4</v>
      </c>
    </row>
    <row r="723" spans="2:12" x14ac:dyDescent="0.3">
      <c r="B723" s="5" t="s">
        <v>745</v>
      </c>
      <c r="C723" s="6" t="s">
        <v>8</v>
      </c>
      <c r="D723" s="4">
        <v>74</v>
      </c>
      <c r="E723" s="13" t="s">
        <v>13</v>
      </c>
      <c r="F723" s="14">
        <v>45178</v>
      </c>
      <c r="G723" s="4">
        <v>75</v>
      </c>
      <c r="H723" s="4">
        <v>2.8</v>
      </c>
      <c r="I723" s="4">
        <f>IF(MONTH(Calls[[#This Row],[Date of Call]])&lt;=6, YEAR(Calls[[#This Row],[Date of Call]]), YEAR(Calls[[#This Row],[Date of Call]])+1)</f>
        <v>2024</v>
      </c>
      <c r="J723" s="5" t="str">
        <f>TEXT(Calls[[#This Row],[Date of Call]],"DDDD")</f>
        <v>Saturday</v>
      </c>
      <c r="K723" s="5" t="str">
        <f t="array" ref="K723">_xlfn.IFS(Calls[[#This Row],[Duration]]&lt;=10,"Under 10 mins", Calls[[#This Row],[Duration]]&lt;=30, "10 to 30 mins", Calls[[#This Row],[Duration]]&lt;=60, "30 to 60 mins", Calls[[#This Row],[Duration]]&lt;=120, "1 to 2 hours", TRUE, "More than 2 hours")</f>
        <v>1 to 2 hours</v>
      </c>
      <c r="L723" s="4">
        <f>ROUND(Calls[[#This Row],[Satisfaction Rating]],0)</f>
        <v>3</v>
      </c>
    </row>
    <row r="724" spans="2:12" x14ac:dyDescent="0.3">
      <c r="B724" s="5" t="s">
        <v>746</v>
      </c>
      <c r="C724" s="6" t="s">
        <v>7</v>
      </c>
      <c r="D724" s="4">
        <v>143</v>
      </c>
      <c r="E724" s="13" t="s">
        <v>9</v>
      </c>
      <c r="F724" s="14">
        <v>45178</v>
      </c>
      <c r="G724" s="4">
        <v>78</v>
      </c>
      <c r="H724" s="4">
        <v>4</v>
      </c>
      <c r="I724" s="4">
        <f>IF(MONTH(Calls[[#This Row],[Date of Call]])&lt;=6, YEAR(Calls[[#This Row],[Date of Call]]), YEAR(Calls[[#This Row],[Date of Call]])+1)</f>
        <v>2024</v>
      </c>
      <c r="J724" s="5" t="str">
        <f>TEXT(Calls[[#This Row],[Date of Call]],"DDDD")</f>
        <v>Saturday</v>
      </c>
      <c r="K724" s="5" t="str">
        <f t="array" ref="K724">_xlfn.IFS(Calls[[#This Row],[Duration]]&lt;=10,"Under 10 mins", Calls[[#This Row],[Duration]]&lt;=30, "10 to 30 mins", Calls[[#This Row],[Duration]]&lt;=60, "30 to 60 mins", Calls[[#This Row],[Duration]]&lt;=120, "1 to 2 hours", TRUE, "More than 2 hours")</f>
        <v>More than 2 hours</v>
      </c>
      <c r="L724" s="4">
        <f>ROUND(Calls[[#This Row],[Satisfaction Rating]],0)</f>
        <v>4</v>
      </c>
    </row>
    <row r="725" spans="2:12" x14ac:dyDescent="0.3">
      <c r="B725" s="5" t="s">
        <v>747</v>
      </c>
      <c r="C725" s="6" t="s">
        <v>20</v>
      </c>
      <c r="D725" s="4">
        <v>94</v>
      </c>
      <c r="E725" s="13" t="s">
        <v>11</v>
      </c>
      <c r="F725" s="14">
        <v>45178</v>
      </c>
      <c r="G725" s="4">
        <v>69</v>
      </c>
      <c r="H725" s="4">
        <v>3.9</v>
      </c>
      <c r="I725" s="4">
        <f>IF(MONTH(Calls[[#This Row],[Date of Call]])&lt;=6, YEAR(Calls[[#This Row],[Date of Call]]), YEAR(Calls[[#This Row],[Date of Call]])+1)</f>
        <v>2024</v>
      </c>
      <c r="J725" s="5" t="str">
        <f>TEXT(Calls[[#This Row],[Date of Call]],"DDDD")</f>
        <v>Saturday</v>
      </c>
      <c r="K725" s="5" t="str">
        <f t="array" ref="K725">_xlfn.IFS(Calls[[#This Row],[Duration]]&lt;=10,"Under 10 mins", Calls[[#This Row],[Duration]]&lt;=30, "10 to 30 mins", Calls[[#This Row],[Duration]]&lt;=60, "30 to 60 mins", Calls[[#This Row],[Duration]]&lt;=120, "1 to 2 hours", TRUE, "More than 2 hours")</f>
        <v>1 to 2 hours</v>
      </c>
      <c r="L725" s="4">
        <f>ROUND(Calls[[#This Row],[Satisfaction Rating]],0)</f>
        <v>4</v>
      </c>
    </row>
    <row r="726" spans="2:12" x14ac:dyDescent="0.3">
      <c r="B726" s="5" t="s">
        <v>748</v>
      </c>
      <c r="C726" s="6" t="s">
        <v>19</v>
      </c>
      <c r="D726" s="4">
        <v>124</v>
      </c>
      <c r="E726" s="13" t="s">
        <v>10</v>
      </c>
      <c r="F726" s="14">
        <v>45179</v>
      </c>
      <c r="G726" s="4">
        <v>46</v>
      </c>
      <c r="H726" s="4">
        <v>3.1</v>
      </c>
      <c r="I726" s="4">
        <f>IF(MONTH(Calls[[#This Row],[Date of Call]])&lt;=6, YEAR(Calls[[#This Row],[Date of Call]]), YEAR(Calls[[#This Row],[Date of Call]])+1)</f>
        <v>2024</v>
      </c>
      <c r="J726" s="5" t="str">
        <f>TEXT(Calls[[#This Row],[Date of Call]],"DDDD")</f>
        <v>Sunday</v>
      </c>
      <c r="K726" s="5" t="str">
        <f t="array" ref="K726">_xlfn.IFS(Calls[[#This Row],[Duration]]&lt;=10,"Under 10 mins", Calls[[#This Row],[Duration]]&lt;=30, "10 to 30 mins", Calls[[#This Row],[Duration]]&lt;=60, "30 to 60 mins", Calls[[#This Row],[Duration]]&lt;=120, "1 to 2 hours", TRUE, "More than 2 hours")</f>
        <v>More than 2 hours</v>
      </c>
      <c r="L726" s="4">
        <f>ROUND(Calls[[#This Row],[Satisfaction Rating]],0)</f>
        <v>3</v>
      </c>
    </row>
    <row r="727" spans="2:12" x14ac:dyDescent="0.3">
      <c r="B727" s="5" t="s">
        <v>749</v>
      </c>
      <c r="C727" s="6" t="s">
        <v>17</v>
      </c>
      <c r="D727" s="4">
        <v>156</v>
      </c>
      <c r="E727" s="13" t="s">
        <v>6</v>
      </c>
      <c r="F727" s="14">
        <v>45179</v>
      </c>
      <c r="G727" s="4">
        <v>64</v>
      </c>
      <c r="H727" s="4">
        <v>2.7</v>
      </c>
      <c r="I727" s="4">
        <f>IF(MONTH(Calls[[#This Row],[Date of Call]])&lt;=6, YEAR(Calls[[#This Row],[Date of Call]]), YEAR(Calls[[#This Row],[Date of Call]])+1)</f>
        <v>2024</v>
      </c>
      <c r="J727" s="5" t="str">
        <f>TEXT(Calls[[#This Row],[Date of Call]],"DDDD")</f>
        <v>Sunday</v>
      </c>
      <c r="K727" s="5" t="str">
        <f t="array" ref="K727">_xlfn.IFS(Calls[[#This Row],[Duration]]&lt;=10,"Under 10 mins", Calls[[#This Row],[Duration]]&lt;=30, "10 to 30 mins", Calls[[#This Row],[Duration]]&lt;=60, "30 to 60 mins", Calls[[#This Row],[Duration]]&lt;=120, "1 to 2 hours", TRUE, "More than 2 hours")</f>
        <v>More than 2 hours</v>
      </c>
      <c r="L727" s="4">
        <f>ROUND(Calls[[#This Row],[Satisfaction Rating]],0)</f>
        <v>3</v>
      </c>
    </row>
    <row r="728" spans="2:12" x14ac:dyDescent="0.3">
      <c r="B728" s="5" t="s">
        <v>750</v>
      </c>
      <c r="C728" s="6" t="s">
        <v>18</v>
      </c>
      <c r="D728" s="4">
        <v>107</v>
      </c>
      <c r="E728" s="13" t="s">
        <v>9</v>
      </c>
      <c r="F728" s="14">
        <v>45179</v>
      </c>
      <c r="G728" s="4">
        <v>38</v>
      </c>
      <c r="H728" s="4">
        <v>4.7</v>
      </c>
      <c r="I728" s="4">
        <f>IF(MONTH(Calls[[#This Row],[Date of Call]])&lt;=6, YEAR(Calls[[#This Row],[Date of Call]]), YEAR(Calls[[#This Row],[Date of Call]])+1)</f>
        <v>2024</v>
      </c>
      <c r="J728" s="5" t="str">
        <f>TEXT(Calls[[#This Row],[Date of Call]],"DDDD")</f>
        <v>Sunday</v>
      </c>
      <c r="K728" s="5" t="str">
        <f t="array" ref="K728">_xlfn.IFS(Calls[[#This Row],[Duration]]&lt;=10,"Under 10 mins", Calls[[#This Row],[Duration]]&lt;=30, "10 to 30 mins", Calls[[#This Row],[Duration]]&lt;=60, "30 to 60 mins", Calls[[#This Row],[Duration]]&lt;=120, "1 to 2 hours", TRUE, "More than 2 hours")</f>
        <v>1 to 2 hours</v>
      </c>
      <c r="L728" s="4">
        <f>ROUND(Calls[[#This Row],[Satisfaction Rating]],0)</f>
        <v>5</v>
      </c>
    </row>
    <row r="729" spans="2:12" x14ac:dyDescent="0.3">
      <c r="B729" s="5" t="s">
        <v>751</v>
      </c>
      <c r="C729" s="6" t="s">
        <v>20</v>
      </c>
      <c r="D729" s="4">
        <v>58</v>
      </c>
      <c r="E729" s="13" t="s">
        <v>9</v>
      </c>
      <c r="F729" s="14">
        <v>45181</v>
      </c>
      <c r="G729" s="4">
        <v>90</v>
      </c>
      <c r="H729" s="4">
        <v>4.3</v>
      </c>
      <c r="I729" s="4">
        <f>IF(MONTH(Calls[[#This Row],[Date of Call]])&lt;=6, YEAR(Calls[[#This Row],[Date of Call]]), YEAR(Calls[[#This Row],[Date of Call]])+1)</f>
        <v>2024</v>
      </c>
      <c r="J729" s="5" t="str">
        <f>TEXT(Calls[[#This Row],[Date of Call]],"DDDD")</f>
        <v>Tuesday</v>
      </c>
      <c r="K729" s="5" t="str">
        <f t="array" ref="K729">_xlfn.IFS(Calls[[#This Row],[Duration]]&lt;=10,"Under 10 mins", Calls[[#This Row],[Duration]]&lt;=30, "10 to 30 mins", Calls[[#This Row],[Duration]]&lt;=60, "30 to 60 mins", Calls[[#This Row],[Duration]]&lt;=120, "1 to 2 hours", TRUE, "More than 2 hours")</f>
        <v>30 to 60 mins</v>
      </c>
      <c r="L729" s="4">
        <f>ROUND(Calls[[#This Row],[Satisfaction Rating]],0)</f>
        <v>4</v>
      </c>
    </row>
    <row r="730" spans="2:12" x14ac:dyDescent="0.3">
      <c r="B730" s="5" t="s">
        <v>752</v>
      </c>
      <c r="C730" s="6" t="s">
        <v>14</v>
      </c>
      <c r="D730" s="4">
        <v>66</v>
      </c>
      <c r="E730" s="13" t="s">
        <v>9</v>
      </c>
      <c r="F730" s="14">
        <v>45181</v>
      </c>
      <c r="G730" s="4">
        <v>32</v>
      </c>
      <c r="H730" s="4">
        <v>3.8</v>
      </c>
      <c r="I730" s="4">
        <f>IF(MONTH(Calls[[#This Row],[Date of Call]])&lt;=6, YEAR(Calls[[#This Row],[Date of Call]]), YEAR(Calls[[#This Row],[Date of Call]])+1)</f>
        <v>2024</v>
      </c>
      <c r="J730" s="5" t="str">
        <f>TEXT(Calls[[#This Row],[Date of Call]],"DDDD")</f>
        <v>Tuesday</v>
      </c>
      <c r="K730" s="5" t="str">
        <f t="array" ref="K730">_xlfn.IFS(Calls[[#This Row],[Duration]]&lt;=10,"Under 10 mins", Calls[[#This Row],[Duration]]&lt;=30, "10 to 30 mins", Calls[[#This Row],[Duration]]&lt;=60, "30 to 60 mins", Calls[[#This Row],[Duration]]&lt;=120, "1 to 2 hours", TRUE, "More than 2 hours")</f>
        <v>1 to 2 hours</v>
      </c>
      <c r="L730" s="4">
        <f>ROUND(Calls[[#This Row],[Satisfaction Rating]],0)</f>
        <v>4</v>
      </c>
    </row>
    <row r="731" spans="2:12" x14ac:dyDescent="0.3">
      <c r="B731" s="5" t="s">
        <v>753</v>
      </c>
      <c r="C731" s="6" t="s">
        <v>24</v>
      </c>
      <c r="D731" s="4">
        <v>75</v>
      </c>
      <c r="E731" s="13" t="s">
        <v>6</v>
      </c>
      <c r="F731" s="14">
        <v>45181</v>
      </c>
      <c r="G731" s="4">
        <v>120</v>
      </c>
      <c r="H731" s="4">
        <v>4.4000000000000004</v>
      </c>
      <c r="I731" s="4">
        <f>IF(MONTH(Calls[[#This Row],[Date of Call]])&lt;=6, YEAR(Calls[[#This Row],[Date of Call]]), YEAR(Calls[[#This Row],[Date of Call]])+1)</f>
        <v>2024</v>
      </c>
      <c r="J731" s="5" t="str">
        <f>TEXT(Calls[[#This Row],[Date of Call]],"DDDD")</f>
        <v>Tuesday</v>
      </c>
      <c r="K731" s="5" t="str">
        <f t="array" ref="K731">_xlfn.IFS(Calls[[#This Row],[Duration]]&lt;=10,"Under 10 mins", Calls[[#This Row],[Duration]]&lt;=30, "10 to 30 mins", Calls[[#This Row],[Duration]]&lt;=60, "30 to 60 mins", Calls[[#This Row],[Duration]]&lt;=120, "1 to 2 hours", TRUE, "More than 2 hours")</f>
        <v>1 to 2 hours</v>
      </c>
      <c r="L731" s="4">
        <f>ROUND(Calls[[#This Row],[Satisfaction Rating]],0)</f>
        <v>4</v>
      </c>
    </row>
    <row r="732" spans="2:12" x14ac:dyDescent="0.3">
      <c r="B732" s="5" t="s">
        <v>754</v>
      </c>
      <c r="C732" s="6" t="s">
        <v>18</v>
      </c>
      <c r="D732" s="4">
        <v>8</v>
      </c>
      <c r="E732" s="13" t="s">
        <v>9</v>
      </c>
      <c r="F732" s="14">
        <v>45181</v>
      </c>
      <c r="G732" s="4">
        <v>31</v>
      </c>
      <c r="H732" s="4">
        <v>3.9</v>
      </c>
      <c r="I732" s="4">
        <f>IF(MONTH(Calls[[#This Row],[Date of Call]])&lt;=6, YEAR(Calls[[#This Row],[Date of Call]]), YEAR(Calls[[#This Row],[Date of Call]])+1)</f>
        <v>2024</v>
      </c>
      <c r="J732" s="5" t="str">
        <f>TEXT(Calls[[#This Row],[Date of Call]],"DDDD")</f>
        <v>Tuesday</v>
      </c>
      <c r="K732" s="5" t="str">
        <f t="array" ref="K732">_xlfn.IFS(Calls[[#This Row],[Duration]]&lt;=10,"Under 10 mins", Calls[[#This Row],[Duration]]&lt;=30, "10 to 30 mins", Calls[[#This Row],[Duration]]&lt;=60, "30 to 60 mins", Calls[[#This Row],[Duration]]&lt;=120, "1 to 2 hours", TRUE, "More than 2 hours")</f>
        <v>Under 10 mins</v>
      </c>
      <c r="L732" s="4">
        <f>ROUND(Calls[[#This Row],[Satisfaction Rating]],0)</f>
        <v>4</v>
      </c>
    </row>
    <row r="733" spans="2:12" x14ac:dyDescent="0.3">
      <c r="B733" s="5" t="s">
        <v>755</v>
      </c>
      <c r="C733" s="6" t="s">
        <v>23</v>
      </c>
      <c r="D733" s="4">
        <v>76</v>
      </c>
      <c r="E733" s="13" t="s">
        <v>6</v>
      </c>
      <c r="F733" s="14">
        <v>45182</v>
      </c>
      <c r="G733" s="4">
        <v>108</v>
      </c>
      <c r="H733" s="4">
        <v>4.9000000000000004</v>
      </c>
      <c r="I733" s="4">
        <f>IF(MONTH(Calls[[#This Row],[Date of Call]])&lt;=6, YEAR(Calls[[#This Row],[Date of Call]]), YEAR(Calls[[#This Row],[Date of Call]])+1)</f>
        <v>2024</v>
      </c>
      <c r="J733" s="5" t="str">
        <f>TEXT(Calls[[#This Row],[Date of Call]],"DDDD")</f>
        <v>Wednesday</v>
      </c>
      <c r="K733" s="5" t="str">
        <f t="array" ref="K733">_xlfn.IFS(Calls[[#This Row],[Duration]]&lt;=10,"Under 10 mins", Calls[[#This Row],[Duration]]&lt;=30, "10 to 30 mins", Calls[[#This Row],[Duration]]&lt;=60, "30 to 60 mins", Calls[[#This Row],[Duration]]&lt;=120, "1 to 2 hours", TRUE, "More than 2 hours")</f>
        <v>1 to 2 hours</v>
      </c>
      <c r="L733" s="4">
        <f>ROUND(Calls[[#This Row],[Satisfaction Rating]],0)</f>
        <v>5</v>
      </c>
    </row>
    <row r="734" spans="2:12" x14ac:dyDescent="0.3">
      <c r="B734" s="5" t="s">
        <v>756</v>
      </c>
      <c r="C734" s="6" t="s">
        <v>20</v>
      </c>
      <c r="D734" s="4">
        <v>110</v>
      </c>
      <c r="E734" s="13" t="s">
        <v>6</v>
      </c>
      <c r="F734" s="14">
        <v>45182</v>
      </c>
      <c r="G734" s="4">
        <v>180</v>
      </c>
      <c r="H734" s="4">
        <v>4.2</v>
      </c>
      <c r="I734" s="4">
        <f>IF(MONTH(Calls[[#This Row],[Date of Call]])&lt;=6, YEAR(Calls[[#This Row],[Date of Call]]), YEAR(Calls[[#This Row],[Date of Call]])+1)</f>
        <v>2024</v>
      </c>
      <c r="J734" s="5" t="str">
        <f>TEXT(Calls[[#This Row],[Date of Call]],"DDDD")</f>
        <v>Wednesday</v>
      </c>
      <c r="K734" s="5" t="str">
        <f t="array" ref="K734">_xlfn.IFS(Calls[[#This Row],[Duration]]&lt;=10,"Under 10 mins", Calls[[#This Row],[Duration]]&lt;=30, "10 to 30 mins", Calls[[#This Row],[Duration]]&lt;=60, "30 to 60 mins", Calls[[#This Row],[Duration]]&lt;=120, "1 to 2 hours", TRUE, "More than 2 hours")</f>
        <v>1 to 2 hours</v>
      </c>
      <c r="L734" s="4">
        <f>ROUND(Calls[[#This Row],[Satisfaction Rating]],0)</f>
        <v>4</v>
      </c>
    </row>
    <row r="735" spans="2:12" x14ac:dyDescent="0.3">
      <c r="B735" s="5" t="s">
        <v>757</v>
      </c>
      <c r="C735" s="6" t="s">
        <v>14</v>
      </c>
      <c r="D735" s="4">
        <v>50</v>
      </c>
      <c r="E735" s="13" t="s">
        <v>11</v>
      </c>
      <c r="F735" s="14">
        <v>45183</v>
      </c>
      <c r="G735" s="4">
        <v>124</v>
      </c>
      <c r="H735" s="4">
        <v>4</v>
      </c>
      <c r="I735" s="4">
        <f>IF(MONTH(Calls[[#This Row],[Date of Call]])&lt;=6, YEAR(Calls[[#This Row],[Date of Call]]), YEAR(Calls[[#This Row],[Date of Call]])+1)</f>
        <v>2024</v>
      </c>
      <c r="J735" s="5" t="str">
        <f>TEXT(Calls[[#This Row],[Date of Call]],"DDDD")</f>
        <v>Thursday</v>
      </c>
      <c r="K735" s="5" t="str">
        <f t="array" ref="K735">_xlfn.IFS(Calls[[#This Row],[Duration]]&lt;=10,"Under 10 mins", Calls[[#This Row],[Duration]]&lt;=30, "10 to 30 mins", Calls[[#This Row],[Duration]]&lt;=60, "30 to 60 mins", Calls[[#This Row],[Duration]]&lt;=120, "1 to 2 hours", TRUE, "More than 2 hours")</f>
        <v>30 to 60 mins</v>
      </c>
      <c r="L735" s="4">
        <f>ROUND(Calls[[#This Row],[Satisfaction Rating]],0)</f>
        <v>4</v>
      </c>
    </row>
    <row r="736" spans="2:12" x14ac:dyDescent="0.3">
      <c r="B736" s="5" t="s">
        <v>758</v>
      </c>
      <c r="C736" s="6" t="s">
        <v>15</v>
      </c>
      <c r="D736" s="4">
        <v>78</v>
      </c>
      <c r="E736" s="13" t="s">
        <v>11</v>
      </c>
      <c r="F736" s="14">
        <v>45183</v>
      </c>
      <c r="G736" s="4">
        <v>23</v>
      </c>
      <c r="H736" s="4">
        <v>4.2</v>
      </c>
      <c r="I736" s="4">
        <f>IF(MONTH(Calls[[#This Row],[Date of Call]])&lt;=6, YEAR(Calls[[#This Row],[Date of Call]]), YEAR(Calls[[#This Row],[Date of Call]])+1)</f>
        <v>2024</v>
      </c>
      <c r="J736" s="5" t="str">
        <f>TEXT(Calls[[#This Row],[Date of Call]],"DDDD")</f>
        <v>Thursday</v>
      </c>
      <c r="K736" s="5" t="str">
        <f t="array" ref="K736">_xlfn.IFS(Calls[[#This Row],[Duration]]&lt;=10,"Under 10 mins", Calls[[#This Row],[Duration]]&lt;=30, "10 to 30 mins", Calls[[#This Row],[Duration]]&lt;=60, "30 to 60 mins", Calls[[#This Row],[Duration]]&lt;=120, "1 to 2 hours", TRUE, "More than 2 hours")</f>
        <v>1 to 2 hours</v>
      </c>
      <c r="L736" s="4">
        <f>ROUND(Calls[[#This Row],[Satisfaction Rating]],0)</f>
        <v>4</v>
      </c>
    </row>
    <row r="737" spans="2:12" x14ac:dyDescent="0.3">
      <c r="B737" s="5" t="s">
        <v>759</v>
      </c>
      <c r="C737" s="6" t="s">
        <v>16</v>
      </c>
      <c r="D737" s="4">
        <v>59</v>
      </c>
      <c r="E737" s="13" t="s">
        <v>10</v>
      </c>
      <c r="F737" s="14">
        <v>45184</v>
      </c>
      <c r="G737" s="4">
        <v>24</v>
      </c>
      <c r="H737" s="4">
        <v>4.8</v>
      </c>
      <c r="I737" s="4">
        <f>IF(MONTH(Calls[[#This Row],[Date of Call]])&lt;=6, YEAR(Calls[[#This Row],[Date of Call]]), YEAR(Calls[[#This Row],[Date of Call]])+1)</f>
        <v>2024</v>
      </c>
      <c r="J737" s="5" t="str">
        <f>TEXT(Calls[[#This Row],[Date of Call]],"DDDD")</f>
        <v>Friday</v>
      </c>
      <c r="K737" s="5" t="str">
        <f t="array" ref="K737">_xlfn.IFS(Calls[[#This Row],[Duration]]&lt;=10,"Under 10 mins", Calls[[#This Row],[Duration]]&lt;=30, "10 to 30 mins", Calls[[#This Row],[Duration]]&lt;=60, "30 to 60 mins", Calls[[#This Row],[Duration]]&lt;=120, "1 to 2 hours", TRUE, "More than 2 hours")</f>
        <v>30 to 60 mins</v>
      </c>
      <c r="L737" s="4">
        <f>ROUND(Calls[[#This Row],[Satisfaction Rating]],0)</f>
        <v>5</v>
      </c>
    </row>
    <row r="738" spans="2:12" x14ac:dyDescent="0.3">
      <c r="B738" s="5" t="s">
        <v>760</v>
      </c>
      <c r="C738" s="6" t="s">
        <v>15</v>
      </c>
      <c r="D738" s="4">
        <v>126</v>
      </c>
      <c r="E738" s="13" t="s">
        <v>9</v>
      </c>
      <c r="F738" s="14">
        <v>45185</v>
      </c>
      <c r="G738" s="4">
        <v>52</v>
      </c>
      <c r="H738" s="4">
        <v>1.1000000000000001</v>
      </c>
      <c r="I738" s="4">
        <f>IF(MONTH(Calls[[#This Row],[Date of Call]])&lt;=6, YEAR(Calls[[#This Row],[Date of Call]]), YEAR(Calls[[#This Row],[Date of Call]])+1)</f>
        <v>2024</v>
      </c>
      <c r="J738" s="5" t="str">
        <f>TEXT(Calls[[#This Row],[Date of Call]],"DDDD")</f>
        <v>Saturday</v>
      </c>
      <c r="K738" s="5" t="str">
        <f t="array" ref="K738">_xlfn.IFS(Calls[[#This Row],[Duration]]&lt;=10,"Under 10 mins", Calls[[#This Row],[Duration]]&lt;=30, "10 to 30 mins", Calls[[#This Row],[Duration]]&lt;=60, "30 to 60 mins", Calls[[#This Row],[Duration]]&lt;=120, "1 to 2 hours", TRUE, "More than 2 hours")</f>
        <v>More than 2 hours</v>
      </c>
      <c r="L738" s="4">
        <f>ROUND(Calls[[#This Row],[Satisfaction Rating]],0)</f>
        <v>1</v>
      </c>
    </row>
    <row r="739" spans="2:12" x14ac:dyDescent="0.3">
      <c r="B739" s="5" t="s">
        <v>761</v>
      </c>
      <c r="C739" s="6" t="s">
        <v>23</v>
      </c>
      <c r="D739" s="4">
        <v>43</v>
      </c>
      <c r="E739" s="13" t="s">
        <v>10</v>
      </c>
      <c r="F739" s="14">
        <v>45186</v>
      </c>
      <c r="G739" s="4">
        <v>168</v>
      </c>
      <c r="H739" s="4">
        <v>4</v>
      </c>
      <c r="I739" s="4">
        <f>IF(MONTH(Calls[[#This Row],[Date of Call]])&lt;=6, YEAR(Calls[[#This Row],[Date of Call]]), YEAR(Calls[[#This Row],[Date of Call]])+1)</f>
        <v>2024</v>
      </c>
      <c r="J739" s="5" t="str">
        <f>TEXT(Calls[[#This Row],[Date of Call]],"DDDD")</f>
        <v>Sunday</v>
      </c>
      <c r="K739" s="5" t="str">
        <f t="array" ref="K739">_xlfn.IFS(Calls[[#This Row],[Duration]]&lt;=10,"Under 10 mins", Calls[[#This Row],[Duration]]&lt;=30, "10 to 30 mins", Calls[[#This Row],[Duration]]&lt;=60, "30 to 60 mins", Calls[[#This Row],[Duration]]&lt;=120, "1 to 2 hours", TRUE, "More than 2 hours")</f>
        <v>30 to 60 mins</v>
      </c>
      <c r="L739" s="4">
        <f>ROUND(Calls[[#This Row],[Satisfaction Rating]],0)</f>
        <v>4</v>
      </c>
    </row>
    <row r="740" spans="2:12" x14ac:dyDescent="0.3">
      <c r="B740" s="5" t="s">
        <v>762</v>
      </c>
      <c r="C740" s="6" t="s">
        <v>17</v>
      </c>
      <c r="D740" s="4">
        <v>79</v>
      </c>
      <c r="E740" s="13" t="s">
        <v>6</v>
      </c>
      <c r="F740" s="14">
        <v>45188</v>
      </c>
      <c r="G740" s="4">
        <v>125</v>
      </c>
      <c r="H740" s="4">
        <v>4.8</v>
      </c>
      <c r="I740" s="4">
        <f>IF(MONTH(Calls[[#This Row],[Date of Call]])&lt;=6, YEAR(Calls[[#This Row],[Date of Call]]), YEAR(Calls[[#This Row],[Date of Call]])+1)</f>
        <v>2024</v>
      </c>
      <c r="J740" s="5" t="str">
        <f>TEXT(Calls[[#This Row],[Date of Call]],"DDDD")</f>
        <v>Tuesday</v>
      </c>
      <c r="K740" s="5" t="str">
        <f t="array" ref="K740">_xlfn.IFS(Calls[[#This Row],[Duration]]&lt;=10,"Under 10 mins", Calls[[#This Row],[Duration]]&lt;=30, "10 to 30 mins", Calls[[#This Row],[Duration]]&lt;=60, "30 to 60 mins", Calls[[#This Row],[Duration]]&lt;=120, "1 to 2 hours", TRUE, "More than 2 hours")</f>
        <v>1 to 2 hours</v>
      </c>
      <c r="L740" s="4">
        <f>ROUND(Calls[[#This Row],[Satisfaction Rating]],0)</f>
        <v>5</v>
      </c>
    </row>
    <row r="741" spans="2:12" x14ac:dyDescent="0.3">
      <c r="B741" s="5" t="s">
        <v>763</v>
      </c>
      <c r="C741" s="6" t="s">
        <v>20</v>
      </c>
      <c r="D741" s="4">
        <v>71</v>
      </c>
      <c r="E741" s="13" t="s">
        <v>10</v>
      </c>
      <c r="F741" s="14">
        <v>45189</v>
      </c>
      <c r="G741" s="4">
        <v>50</v>
      </c>
      <c r="H741" s="4">
        <v>4.2</v>
      </c>
      <c r="I741" s="4">
        <f>IF(MONTH(Calls[[#This Row],[Date of Call]])&lt;=6, YEAR(Calls[[#This Row],[Date of Call]]), YEAR(Calls[[#This Row],[Date of Call]])+1)</f>
        <v>2024</v>
      </c>
      <c r="J741" s="5" t="str">
        <f>TEXT(Calls[[#This Row],[Date of Call]],"DDDD")</f>
        <v>Wednesday</v>
      </c>
      <c r="K741" s="5" t="str">
        <f t="array" ref="K741">_xlfn.IFS(Calls[[#This Row],[Duration]]&lt;=10,"Under 10 mins", Calls[[#This Row],[Duration]]&lt;=30, "10 to 30 mins", Calls[[#This Row],[Duration]]&lt;=60, "30 to 60 mins", Calls[[#This Row],[Duration]]&lt;=120, "1 to 2 hours", TRUE, "More than 2 hours")</f>
        <v>1 to 2 hours</v>
      </c>
      <c r="L741" s="4">
        <f>ROUND(Calls[[#This Row],[Satisfaction Rating]],0)</f>
        <v>4</v>
      </c>
    </row>
    <row r="742" spans="2:12" x14ac:dyDescent="0.3">
      <c r="B742" s="5" t="s">
        <v>764</v>
      </c>
      <c r="C742" s="6" t="s">
        <v>22</v>
      </c>
      <c r="D742" s="4">
        <v>94</v>
      </c>
      <c r="E742" s="13" t="s">
        <v>9</v>
      </c>
      <c r="F742" s="14">
        <v>45190</v>
      </c>
      <c r="G742" s="4">
        <v>220</v>
      </c>
      <c r="H742" s="4">
        <v>4.5999999999999996</v>
      </c>
      <c r="I742" s="4">
        <f>IF(MONTH(Calls[[#This Row],[Date of Call]])&lt;=6, YEAR(Calls[[#This Row],[Date of Call]]), YEAR(Calls[[#This Row],[Date of Call]])+1)</f>
        <v>2024</v>
      </c>
      <c r="J742" s="5" t="str">
        <f>TEXT(Calls[[#This Row],[Date of Call]],"DDDD")</f>
        <v>Thursday</v>
      </c>
      <c r="K742" s="5" t="str">
        <f t="array" ref="K742">_xlfn.IFS(Calls[[#This Row],[Duration]]&lt;=10,"Under 10 mins", Calls[[#This Row],[Duration]]&lt;=30, "10 to 30 mins", Calls[[#This Row],[Duration]]&lt;=60, "30 to 60 mins", Calls[[#This Row],[Duration]]&lt;=120, "1 to 2 hours", TRUE, "More than 2 hours")</f>
        <v>1 to 2 hours</v>
      </c>
      <c r="L742" s="4">
        <f>ROUND(Calls[[#This Row],[Satisfaction Rating]],0)</f>
        <v>5</v>
      </c>
    </row>
    <row r="743" spans="2:12" x14ac:dyDescent="0.3">
      <c r="B743" s="5" t="s">
        <v>765</v>
      </c>
      <c r="C743" s="6" t="s">
        <v>18</v>
      </c>
      <c r="D743" s="4">
        <v>108</v>
      </c>
      <c r="E743" s="13" t="s">
        <v>10</v>
      </c>
      <c r="F743" s="14">
        <v>45190</v>
      </c>
      <c r="G743" s="4">
        <v>180</v>
      </c>
      <c r="H743" s="4">
        <v>4</v>
      </c>
      <c r="I743" s="4">
        <f>IF(MONTH(Calls[[#This Row],[Date of Call]])&lt;=6, YEAR(Calls[[#This Row],[Date of Call]]), YEAR(Calls[[#This Row],[Date of Call]])+1)</f>
        <v>2024</v>
      </c>
      <c r="J743" s="5" t="str">
        <f>TEXT(Calls[[#This Row],[Date of Call]],"DDDD")</f>
        <v>Thursday</v>
      </c>
      <c r="K743" s="5" t="str">
        <f t="array" ref="K743">_xlfn.IFS(Calls[[#This Row],[Duration]]&lt;=10,"Under 10 mins", Calls[[#This Row],[Duration]]&lt;=30, "10 to 30 mins", Calls[[#This Row],[Duration]]&lt;=60, "30 to 60 mins", Calls[[#This Row],[Duration]]&lt;=120, "1 to 2 hours", TRUE, "More than 2 hours")</f>
        <v>1 to 2 hours</v>
      </c>
      <c r="L743" s="4">
        <f>ROUND(Calls[[#This Row],[Satisfaction Rating]],0)</f>
        <v>4</v>
      </c>
    </row>
    <row r="744" spans="2:12" x14ac:dyDescent="0.3">
      <c r="B744" s="5" t="s">
        <v>766</v>
      </c>
      <c r="C744" s="6" t="s">
        <v>23</v>
      </c>
      <c r="D744" s="4">
        <v>76</v>
      </c>
      <c r="E744" s="13" t="s">
        <v>9</v>
      </c>
      <c r="F744" s="14">
        <v>45190</v>
      </c>
      <c r="G744" s="4">
        <v>110</v>
      </c>
      <c r="H744" s="4">
        <v>3.9</v>
      </c>
      <c r="I744" s="4">
        <f>IF(MONTH(Calls[[#This Row],[Date of Call]])&lt;=6, YEAR(Calls[[#This Row],[Date of Call]]), YEAR(Calls[[#This Row],[Date of Call]])+1)</f>
        <v>2024</v>
      </c>
      <c r="J744" s="5" t="str">
        <f>TEXT(Calls[[#This Row],[Date of Call]],"DDDD")</f>
        <v>Thursday</v>
      </c>
      <c r="K744" s="5" t="str">
        <f t="array" ref="K744">_xlfn.IFS(Calls[[#This Row],[Duration]]&lt;=10,"Under 10 mins", Calls[[#This Row],[Duration]]&lt;=30, "10 to 30 mins", Calls[[#This Row],[Duration]]&lt;=60, "30 to 60 mins", Calls[[#This Row],[Duration]]&lt;=120, "1 to 2 hours", TRUE, "More than 2 hours")</f>
        <v>1 to 2 hours</v>
      </c>
      <c r="L744" s="4">
        <f>ROUND(Calls[[#This Row],[Satisfaction Rating]],0)</f>
        <v>4</v>
      </c>
    </row>
    <row r="745" spans="2:12" x14ac:dyDescent="0.3">
      <c r="B745" s="5" t="s">
        <v>767</v>
      </c>
      <c r="C745" s="6" t="s">
        <v>16</v>
      </c>
      <c r="D745" s="4">
        <v>136</v>
      </c>
      <c r="E745" s="13" t="s">
        <v>10</v>
      </c>
      <c r="F745" s="14">
        <v>45190</v>
      </c>
      <c r="G745" s="4">
        <v>36</v>
      </c>
      <c r="H745" s="4">
        <v>2.8</v>
      </c>
      <c r="I745" s="4">
        <f>IF(MONTH(Calls[[#This Row],[Date of Call]])&lt;=6, YEAR(Calls[[#This Row],[Date of Call]]), YEAR(Calls[[#This Row],[Date of Call]])+1)</f>
        <v>2024</v>
      </c>
      <c r="J745" s="5" t="str">
        <f>TEXT(Calls[[#This Row],[Date of Call]],"DDDD")</f>
        <v>Thursday</v>
      </c>
      <c r="K745" s="5" t="str">
        <f t="array" ref="K745">_xlfn.IFS(Calls[[#This Row],[Duration]]&lt;=10,"Under 10 mins", Calls[[#This Row],[Duration]]&lt;=30, "10 to 30 mins", Calls[[#This Row],[Duration]]&lt;=60, "30 to 60 mins", Calls[[#This Row],[Duration]]&lt;=120, "1 to 2 hours", TRUE, "More than 2 hours")</f>
        <v>More than 2 hours</v>
      </c>
      <c r="L745" s="4">
        <f>ROUND(Calls[[#This Row],[Satisfaction Rating]],0)</f>
        <v>3</v>
      </c>
    </row>
    <row r="746" spans="2:12" x14ac:dyDescent="0.3">
      <c r="B746" s="5" t="s">
        <v>768</v>
      </c>
      <c r="C746" s="6" t="s">
        <v>12</v>
      </c>
      <c r="D746" s="4">
        <v>129</v>
      </c>
      <c r="E746" s="13" t="s">
        <v>11</v>
      </c>
      <c r="F746" s="14">
        <v>45191</v>
      </c>
      <c r="G746" s="4">
        <v>93</v>
      </c>
      <c r="H746" s="4">
        <v>4.7</v>
      </c>
      <c r="I746" s="4">
        <f>IF(MONTH(Calls[[#This Row],[Date of Call]])&lt;=6, YEAR(Calls[[#This Row],[Date of Call]]), YEAR(Calls[[#This Row],[Date of Call]])+1)</f>
        <v>2024</v>
      </c>
      <c r="J746" s="5" t="str">
        <f>TEXT(Calls[[#This Row],[Date of Call]],"DDDD")</f>
        <v>Friday</v>
      </c>
      <c r="K746" s="5" t="str">
        <f t="array" ref="K746">_xlfn.IFS(Calls[[#This Row],[Duration]]&lt;=10,"Under 10 mins", Calls[[#This Row],[Duration]]&lt;=30, "10 to 30 mins", Calls[[#This Row],[Duration]]&lt;=60, "30 to 60 mins", Calls[[#This Row],[Duration]]&lt;=120, "1 to 2 hours", TRUE, "More than 2 hours")</f>
        <v>More than 2 hours</v>
      </c>
      <c r="L746" s="4">
        <f>ROUND(Calls[[#This Row],[Satisfaction Rating]],0)</f>
        <v>5</v>
      </c>
    </row>
    <row r="747" spans="2:12" x14ac:dyDescent="0.3">
      <c r="B747" s="5" t="s">
        <v>769</v>
      </c>
      <c r="C747" s="6" t="s">
        <v>18</v>
      </c>
      <c r="D747" s="4">
        <v>120</v>
      </c>
      <c r="E747" s="13" t="s">
        <v>10</v>
      </c>
      <c r="F747" s="14">
        <v>45191</v>
      </c>
      <c r="G747" s="4">
        <v>38</v>
      </c>
      <c r="H747" s="4">
        <v>4.2</v>
      </c>
      <c r="I747" s="4">
        <f>IF(MONTH(Calls[[#This Row],[Date of Call]])&lt;=6, YEAR(Calls[[#This Row],[Date of Call]]), YEAR(Calls[[#This Row],[Date of Call]])+1)</f>
        <v>2024</v>
      </c>
      <c r="J747" s="5" t="str">
        <f>TEXT(Calls[[#This Row],[Date of Call]],"DDDD")</f>
        <v>Friday</v>
      </c>
      <c r="K747" s="5" t="str">
        <f t="array" ref="K747">_xlfn.IFS(Calls[[#This Row],[Duration]]&lt;=10,"Under 10 mins", Calls[[#This Row],[Duration]]&lt;=30, "10 to 30 mins", Calls[[#This Row],[Duration]]&lt;=60, "30 to 60 mins", Calls[[#This Row],[Duration]]&lt;=120, "1 to 2 hours", TRUE, "More than 2 hours")</f>
        <v>1 to 2 hours</v>
      </c>
      <c r="L747" s="4">
        <f>ROUND(Calls[[#This Row],[Satisfaction Rating]],0)</f>
        <v>4</v>
      </c>
    </row>
    <row r="748" spans="2:12" x14ac:dyDescent="0.3">
      <c r="B748" s="5" t="s">
        <v>770</v>
      </c>
      <c r="C748" s="6" t="s">
        <v>23</v>
      </c>
      <c r="D748" s="4">
        <v>108</v>
      </c>
      <c r="E748" s="13" t="s">
        <v>11</v>
      </c>
      <c r="F748" s="14">
        <v>45192</v>
      </c>
      <c r="G748" s="4">
        <v>66</v>
      </c>
      <c r="H748" s="4">
        <v>3.9</v>
      </c>
      <c r="I748" s="4">
        <f>IF(MONTH(Calls[[#This Row],[Date of Call]])&lt;=6, YEAR(Calls[[#This Row],[Date of Call]]), YEAR(Calls[[#This Row],[Date of Call]])+1)</f>
        <v>2024</v>
      </c>
      <c r="J748" s="5" t="str">
        <f>TEXT(Calls[[#This Row],[Date of Call]],"DDDD")</f>
        <v>Saturday</v>
      </c>
      <c r="K748" s="5" t="str">
        <f t="array" ref="K748">_xlfn.IFS(Calls[[#This Row],[Duration]]&lt;=10,"Under 10 mins", Calls[[#This Row],[Duration]]&lt;=30, "10 to 30 mins", Calls[[#This Row],[Duration]]&lt;=60, "30 to 60 mins", Calls[[#This Row],[Duration]]&lt;=120, "1 to 2 hours", TRUE, "More than 2 hours")</f>
        <v>1 to 2 hours</v>
      </c>
      <c r="L748" s="4">
        <f>ROUND(Calls[[#This Row],[Satisfaction Rating]],0)</f>
        <v>4</v>
      </c>
    </row>
    <row r="749" spans="2:12" x14ac:dyDescent="0.3">
      <c r="B749" s="5" t="s">
        <v>771</v>
      </c>
      <c r="C749" s="6" t="s">
        <v>15</v>
      </c>
      <c r="D749" s="4">
        <v>79</v>
      </c>
      <c r="E749" s="13" t="s">
        <v>10</v>
      </c>
      <c r="F749" s="14">
        <v>45192</v>
      </c>
      <c r="G749" s="4">
        <v>215</v>
      </c>
      <c r="H749" s="4">
        <v>4.5999999999999996</v>
      </c>
      <c r="I749" s="4">
        <f>IF(MONTH(Calls[[#This Row],[Date of Call]])&lt;=6, YEAR(Calls[[#This Row],[Date of Call]]), YEAR(Calls[[#This Row],[Date of Call]])+1)</f>
        <v>2024</v>
      </c>
      <c r="J749" s="5" t="str">
        <f>TEXT(Calls[[#This Row],[Date of Call]],"DDDD")</f>
        <v>Saturday</v>
      </c>
      <c r="K749" s="5" t="str">
        <f t="array" ref="K749">_xlfn.IFS(Calls[[#This Row],[Duration]]&lt;=10,"Under 10 mins", Calls[[#This Row],[Duration]]&lt;=30, "10 to 30 mins", Calls[[#This Row],[Duration]]&lt;=60, "30 to 60 mins", Calls[[#This Row],[Duration]]&lt;=120, "1 to 2 hours", TRUE, "More than 2 hours")</f>
        <v>1 to 2 hours</v>
      </c>
      <c r="L749" s="4">
        <f>ROUND(Calls[[#This Row],[Satisfaction Rating]],0)</f>
        <v>5</v>
      </c>
    </row>
    <row r="750" spans="2:12" x14ac:dyDescent="0.3">
      <c r="B750" s="5" t="s">
        <v>772</v>
      </c>
      <c r="C750" s="6" t="s">
        <v>15</v>
      </c>
      <c r="D750" s="4">
        <v>45</v>
      </c>
      <c r="E750" s="13" t="s">
        <v>11</v>
      </c>
      <c r="F750" s="14">
        <v>45192</v>
      </c>
      <c r="G750" s="4">
        <v>92</v>
      </c>
      <c r="H750" s="4">
        <v>4.3</v>
      </c>
      <c r="I750" s="4">
        <f>IF(MONTH(Calls[[#This Row],[Date of Call]])&lt;=6, YEAR(Calls[[#This Row],[Date of Call]]), YEAR(Calls[[#This Row],[Date of Call]])+1)</f>
        <v>2024</v>
      </c>
      <c r="J750" s="5" t="str">
        <f>TEXT(Calls[[#This Row],[Date of Call]],"DDDD")</f>
        <v>Saturday</v>
      </c>
      <c r="K750" s="5" t="str">
        <f t="array" ref="K750">_xlfn.IFS(Calls[[#This Row],[Duration]]&lt;=10,"Under 10 mins", Calls[[#This Row],[Duration]]&lt;=30, "10 to 30 mins", Calls[[#This Row],[Duration]]&lt;=60, "30 to 60 mins", Calls[[#This Row],[Duration]]&lt;=120, "1 to 2 hours", TRUE, "More than 2 hours")</f>
        <v>30 to 60 mins</v>
      </c>
      <c r="L750" s="4">
        <f>ROUND(Calls[[#This Row],[Satisfaction Rating]],0)</f>
        <v>4</v>
      </c>
    </row>
    <row r="751" spans="2:12" x14ac:dyDescent="0.3">
      <c r="B751" s="5" t="s">
        <v>773</v>
      </c>
      <c r="C751" s="6" t="s">
        <v>8</v>
      </c>
      <c r="D751" s="4">
        <v>96</v>
      </c>
      <c r="E751" s="13" t="s">
        <v>10</v>
      </c>
      <c r="F751" s="14">
        <v>45192</v>
      </c>
      <c r="G751" s="4">
        <v>80</v>
      </c>
      <c r="H751" s="4">
        <v>3.6</v>
      </c>
      <c r="I751" s="4">
        <f>IF(MONTH(Calls[[#This Row],[Date of Call]])&lt;=6, YEAR(Calls[[#This Row],[Date of Call]]), YEAR(Calls[[#This Row],[Date of Call]])+1)</f>
        <v>2024</v>
      </c>
      <c r="J751" s="5" t="str">
        <f>TEXT(Calls[[#This Row],[Date of Call]],"DDDD")</f>
        <v>Saturday</v>
      </c>
      <c r="K751" s="5" t="str">
        <f t="array" ref="K751">_xlfn.IFS(Calls[[#This Row],[Duration]]&lt;=10,"Under 10 mins", Calls[[#This Row],[Duration]]&lt;=30, "10 to 30 mins", Calls[[#This Row],[Duration]]&lt;=60, "30 to 60 mins", Calls[[#This Row],[Duration]]&lt;=120, "1 to 2 hours", TRUE, "More than 2 hours")</f>
        <v>1 to 2 hours</v>
      </c>
      <c r="L751" s="4">
        <f>ROUND(Calls[[#This Row],[Satisfaction Rating]],0)</f>
        <v>4</v>
      </c>
    </row>
    <row r="752" spans="2:12" x14ac:dyDescent="0.3">
      <c r="B752" s="5" t="s">
        <v>774</v>
      </c>
      <c r="C752" s="6" t="s">
        <v>8</v>
      </c>
      <c r="D752" s="4">
        <v>81</v>
      </c>
      <c r="E752" s="13" t="s">
        <v>10</v>
      </c>
      <c r="F752" s="14">
        <v>45193</v>
      </c>
      <c r="G752" s="4">
        <v>123</v>
      </c>
      <c r="H752" s="4">
        <v>4.9000000000000004</v>
      </c>
      <c r="I752" s="4">
        <f>IF(MONTH(Calls[[#This Row],[Date of Call]])&lt;=6, YEAR(Calls[[#This Row],[Date of Call]]), YEAR(Calls[[#This Row],[Date of Call]])+1)</f>
        <v>2024</v>
      </c>
      <c r="J752" s="5" t="str">
        <f>TEXT(Calls[[#This Row],[Date of Call]],"DDDD")</f>
        <v>Sunday</v>
      </c>
      <c r="K752" s="5" t="str">
        <f t="array" ref="K752">_xlfn.IFS(Calls[[#This Row],[Duration]]&lt;=10,"Under 10 mins", Calls[[#This Row],[Duration]]&lt;=30, "10 to 30 mins", Calls[[#This Row],[Duration]]&lt;=60, "30 to 60 mins", Calls[[#This Row],[Duration]]&lt;=120, "1 to 2 hours", TRUE, "More than 2 hours")</f>
        <v>1 to 2 hours</v>
      </c>
      <c r="L752" s="4">
        <f>ROUND(Calls[[#This Row],[Satisfaction Rating]],0)</f>
        <v>5</v>
      </c>
    </row>
    <row r="753" spans="2:12" x14ac:dyDescent="0.3">
      <c r="B753" s="5" t="s">
        <v>775</v>
      </c>
      <c r="C753" s="6" t="s">
        <v>16</v>
      </c>
      <c r="D753" s="4">
        <v>95</v>
      </c>
      <c r="E753" s="13" t="s">
        <v>13</v>
      </c>
      <c r="F753" s="14">
        <v>45193</v>
      </c>
      <c r="G753" s="4">
        <v>23</v>
      </c>
      <c r="H753" s="4">
        <v>2.4</v>
      </c>
      <c r="I753" s="4">
        <f>IF(MONTH(Calls[[#This Row],[Date of Call]])&lt;=6, YEAR(Calls[[#This Row],[Date of Call]]), YEAR(Calls[[#This Row],[Date of Call]])+1)</f>
        <v>2024</v>
      </c>
      <c r="J753" s="5" t="str">
        <f>TEXT(Calls[[#This Row],[Date of Call]],"DDDD")</f>
        <v>Sunday</v>
      </c>
      <c r="K753" s="5" t="str">
        <f t="array" ref="K753">_xlfn.IFS(Calls[[#This Row],[Duration]]&lt;=10,"Under 10 mins", Calls[[#This Row],[Duration]]&lt;=30, "10 to 30 mins", Calls[[#This Row],[Duration]]&lt;=60, "30 to 60 mins", Calls[[#This Row],[Duration]]&lt;=120, "1 to 2 hours", TRUE, "More than 2 hours")</f>
        <v>1 to 2 hours</v>
      </c>
      <c r="L753" s="4">
        <f>ROUND(Calls[[#This Row],[Satisfaction Rating]],0)</f>
        <v>2</v>
      </c>
    </row>
    <row r="754" spans="2:12" x14ac:dyDescent="0.3">
      <c r="B754" s="5" t="s">
        <v>776</v>
      </c>
      <c r="C754" s="6" t="s">
        <v>19</v>
      </c>
      <c r="D754" s="4">
        <v>159</v>
      </c>
      <c r="E754" s="13" t="s">
        <v>9</v>
      </c>
      <c r="F754" s="14">
        <v>45193</v>
      </c>
      <c r="G754" s="4">
        <v>63</v>
      </c>
      <c r="H754" s="4">
        <v>4.2</v>
      </c>
      <c r="I754" s="4">
        <f>IF(MONTH(Calls[[#This Row],[Date of Call]])&lt;=6, YEAR(Calls[[#This Row],[Date of Call]]), YEAR(Calls[[#This Row],[Date of Call]])+1)</f>
        <v>2024</v>
      </c>
      <c r="J754" s="5" t="str">
        <f>TEXT(Calls[[#This Row],[Date of Call]],"DDDD")</f>
        <v>Sunday</v>
      </c>
      <c r="K754" s="5" t="str">
        <f t="array" ref="K754">_xlfn.IFS(Calls[[#This Row],[Duration]]&lt;=10,"Under 10 mins", Calls[[#This Row],[Duration]]&lt;=30, "10 to 30 mins", Calls[[#This Row],[Duration]]&lt;=60, "30 to 60 mins", Calls[[#This Row],[Duration]]&lt;=120, "1 to 2 hours", TRUE, "More than 2 hours")</f>
        <v>More than 2 hours</v>
      </c>
      <c r="L754" s="4">
        <f>ROUND(Calls[[#This Row],[Satisfaction Rating]],0)</f>
        <v>4</v>
      </c>
    </row>
    <row r="755" spans="2:12" x14ac:dyDescent="0.3">
      <c r="B755" s="5" t="s">
        <v>777</v>
      </c>
      <c r="C755" s="6" t="s">
        <v>5</v>
      </c>
      <c r="D755" s="4">
        <v>109</v>
      </c>
      <c r="E755" s="13" t="s">
        <v>6</v>
      </c>
      <c r="F755" s="14">
        <v>45193</v>
      </c>
      <c r="G755" s="4">
        <v>52</v>
      </c>
      <c r="H755" s="4">
        <v>3.9</v>
      </c>
      <c r="I755" s="4">
        <f>IF(MONTH(Calls[[#This Row],[Date of Call]])&lt;=6, YEAR(Calls[[#This Row],[Date of Call]]), YEAR(Calls[[#This Row],[Date of Call]])+1)</f>
        <v>2024</v>
      </c>
      <c r="J755" s="5" t="str">
        <f>TEXT(Calls[[#This Row],[Date of Call]],"DDDD")</f>
        <v>Sunday</v>
      </c>
      <c r="K755" s="5" t="str">
        <f t="array" ref="K755">_xlfn.IFS(Calls[[#This Row],[Duration]]&lt;=10,"Under 10 mins", Calls[[#This Row],[Duration]]&lt;=30, "10 to 30 mins", Calls[[#This Row],[Duration]]&lt;=60, "30 to 60 mins", Calls[[#This Row],[Duration]]&lt;=120, "1 to 2 hours", TRUE, "More than 2 hours")</f>
        <v>1 to 2 hours</v>
      </c>
      <c r="L755" s="4">
        <f>ROUND(Calls[[#This Row],[Satisfaction Rating]],0)</f>
        <v>4</v>
      </c>
    </row>
    <row r="756" spans="2:12" x14ac:dyDescent="0.3">
      <c r="B756" s="5" t="s">
        <v>778</v>
      </c>
      <c r="C756" s="6" t="s">
        <v>15</v>
      </c>
      <c r="D756" s="4">
        <v>107</v>
      </c>
      <c r="E756" s="13" t="s">
        <v>6</v>
      </c>
      <c r="F756" s="14">
        <v>45193</v>
      </c>
      <c r="G756" s="4">
        <v>60</v>
      </c>
      <c r="H756" s="4">
        <v>4.2</v>
      </c>
      <c r="I756" s="4">
        <f>IF(MONTH(Calls[[#This Row],[Date of Call]])&lt;=6, YEAR(Calls[[#This Row],[Date of Call]]), YEAR(Calls[[#This Row],[Date of Call]])+1)</f>
        <v>2024</v>
      </c>
      <c r="J756" s="5" t="str">
        <f>TEXT(Calls[[#This Row],[Date of Call]],"DDDD")</f>
        <v>Sunday</v>
      </c>
      <c r="K756" s="5" t="str">
        <f t="array" ref="K756">_xlfn.IFS(Calls[[#This Row],[Duration]]&lt;=10,"Under 10 mins", Calls[[#This Row],[Duration]]&lt;=30, "10 to 30 mins", Calls[[#This Row],[Duration]]&lt;=60, "30 to 60 mins", Calls[[#This Row],[Duration]]&lt;=120, "1 to 2 hours", TRUE, "More than 2 hours")</f>
        <v>1 to 2 hours</v>
      </c>
      <c r="L756" s="4">
        <f>ROUND(Calls[[#This Row],[Satisfaction Rating]],0)</f>
        <v>4</v>
      </c>
    </row>
    <row r="757" spans="2:12" x14ac:dyDescent="0.3">
      <c r="B757" s="5" t="s">
        <v>779</v>
      </c>
      <c r="C757" s="6" t="s">
        <v>8</v>
      </c>
      <c r="D757" s="4">
        <v>67</v>
      </c>
      <c r="E757" s="13" t="s">
        <v>11</v>
      </c>
      <c r="F757" s="14">
        <v>45194</v>
      </c>
      <c r="G757" s="4">
        <v>87</v>
      </c>
      <c r="H757" s="4">
        <v>3.9</v>
      </c>
      <c r="I757" s="4">
        <f>IF(MONTH(Calls[[#This Row],[Date of Call]])&lt;=6, YEAR(Calls[[#This Row],[Date of Call]]), YEAR(Calls[[#This Row],[Date of Call]])+1)</f>
        <v>2024</v>
      </c>
      <c r="J757" s="5" t="str">
        <f>TEXT(Calls[[#This Row],[Date of Call]],"DDDD")</f>
        <v>Monday</v>
      </c>
      <c r="K757" s="5" t="str">
        <f t="array" ref="K757">_xlfn.IFS(Calls[[#This Row],[Duration]]&lt;=10,"Under 10 mins", Calls[[#This Row],[Duration]]&lt;=30, "10 to 30 mins", Calls[[#This Row],[Duration]]&lt;=60, "30 to 60 mins", Calls[[#This Row],[Duration]]&lt;=120, "1 to 2 hours", TRUE, "More than 2 hours")</f>
        <v>1 to 2 hours</v>
      </c>
      <c r="L757" s="4">
        <f>ROUND(Calls[[#This Row],[Satisfaction Rating]],0)</f>
        <v>4</v>
      </c>
    </row>
    <row r="758" spans="2:12" x14ac:dyDescent="0.3">
      <c r="B758" s="5" t="s">
        <v>780</v>
      </c>
      <c r="C758" s="6" t="s">
        <v>24</v>
      </c>
      <c r="D758" s="4">
        <v>96</v>
      </c>
      <c r="E758" s="13" t="s">
        <v>10</v>
      </c>
      <c r="F758" s="14">
        <v>45195</v>
      </c>
      <c r="G758" s="4">
        <v>42</v>
      </c>
      <c r="H758" s="4">
        <v>4.5</v>
      </c>
      <c r="I758" s="4">
        <f>IF(MONTH(Calls[[#This Row],[Date of Call]])&lt;=6, YEAR(Calls[[#This Row],[Date of Call]]), YEAR(Calls[[#This Row],[Date of Call]])+1)</f>
        <v>2024</v>
      </c>
      <c r="J758" s="5" t="str">
        <f>TEXT(Calls[[#This Row],[Date of Call]],"DDDD")</f>
        <v>Tuesday</v>
      </c>
      <c r="K758" s="5" t="str">
        <f t="array" ref="K758">_xlfn.IFS(Calls[[#This Row],[Duration]]&lt;=10,"Under 10 mins", Calls[[#This Row],[Duration]]&lt;=30, "10 to 30 mins", Calls[[#This Row],[Duration]]&lt;=60, "30 to 60 mins", Calls[[#This Row],[Duration]]&lt;=120, "1 to 2 hours", TRUE, "More than 2 hours")</f>
        <v>1 to 2 hours</v>
      </c>
      <c r="L758" s="4">
        <f>ROUND(Calls[[#This Row],[Satisfaction Rating]],0)</f>
        <v>5</v>
      </c>
    </row>
    <row r="759" spans="2:12" x14ac:dyDescent="0.3">
      <c r="B759" s="5" t="s">
        <v>781</v>
      </c>
      <c r="C759" s="6" t="s">
        <v>7</v>
      </c>
      <c r="D759" s="4">
        <v>142</v>
      </c>
      <c r="E759" s="13" t="s">
        <v>9</v>
      </c>
      <c r="F759" s="14">
        <v>45196</v>
      </c>
      <c r="G759" s="4">
        <v>37</v>
      </c>
      <c r="H759" s="4">
        <v>3.8</v>
      </c>
      <c r="I759" s="4">
        <f>IF(MONTH(Calls[[#This Row],[Date of Call]])&lt;=6, YEAR(Calls[[#This Row],[Date of Call]]), YEAR(Calls[[#This Row],[Date of Call]])+1)</f>
        <v>2024</v>
      </c>
      <c r="J759" s="5" t="str">
        <f>TEXT(Calls[[#This Row],[Date of Call]],"DDDD")</f>
        <v>Wednesday</v>
      </c>
      <c r="K759" s="5" t="str">
        <f t="array" ref="K759">_xlfn.IFS(Calls[[#This Row],[Duration]]&lt;=10,"Under 10 mins", Calls[[#This Row],[Duration]]&lt;=30, "10 to 30 mins", Calls[[#This Row],[Duration]]&lt;=60, "30 to 60 mins", Calls[[#This Row],[Duration]]&lt;=120, "1 to 2 hours", TRUE, "More than 2 hours")</f>
        <v>More than 2 hours</v>
      </c>
      <c r="L759" s="4">
        <f>ROUND(Calls[[#This Row],[Satisfaction Rating]],0)</f>
        <v>4</v>
      </c>
    </row>
    <row r="760" spans="2:12" x14ac:dyDescent="0.3">
      <c r="B760" s="5" t="s">
        <v>782</v>
      </c>
      <c r="C760" s="6" t="s">
        <v>7</v>
      </c>
      <c r="D760" s="4">
        <v>71</v>
      </c>
      <c r="E760" s="13" t="s">
        <v>13</v>
      </c>
      <c r="F760" s="14">
        <v>45196</v>
      </c>
      <c r="G760" s="4">
        <v>135</v>
      </c>
      <c r="H760" s="4">
        <v>3.9</v>
      </c>
      <c r="I760" s="4">
        <f>IF(MONTH(Calls[[#This Row],[Date of Call]])&lt;=6, YEAR(Calls[[#This Row],[Date of Call]]), YEAR(Calls[[#This Row],[Date of Call]])+1)</f>
        <v>2024</v>
      </c>
      <c r="J760" s="5" t="str">
        <f>TEXT(Calls[[#This Row],[Date of Call]],"DDDD")</f>
        <v>Wednesday</v>
      </c>
      <c r="K760" s="5" t="str">
        <f t="array" ref="K760">_xlfn.IFS(Calls[[#This Row],[Duration]]&lt;=10,"Under 10 mins", Calls[[#This Row],[Duration]]&lt;=30, "10 to 30 mins", Calls[[#This Row],[Duration]]&lt;=60, "30 to 60 mins", Calls[[#This Row],[Duration]]&lt;=120, "1 to 2 hours", TRUE, "More than 2 hours")</f>
        <v>1 to 2 hours</v>
      </c>
      <c r="L760" s="4">
        <f>ROUND(Calls[[#This Row],[Satisfaction Rating]],0)</f>
        <v>4</v>
      </c>
    </row>
    <row r="761" spans="2:12" x14ac:dyDescent="0.3">
      <c r="B761" s="5" t="s">
        <v>783</v>
      </c>
      <c r="C761" s="6" t="s">
        <v>24</v>
      </c>
      <c r="D761" s="4">
        <v>152</v>
      </c>
      <c r="E761" s="13" t="s">
        <v>13</v>
      </c>
      <c r="F761" s="14">
        <v>45196</v>
      </c>
      <c r="G761" s="4">
        <v>88</v>
      </c>
      <c r="H761" s="4">
        <v>4.7</v>
      </c>
      <c r="I761" s="4">
        <f>IF(MONTH(Calls[[#This Row],[Date of Call]])&lt;=6, YEAR(Calls[[#This Row],[Date of Call]]), YEAR(Calls[[#This Row],[Date of Call]])+1)</f>
        <v>2024</v>
      </c>
      <c r="J761" s="5" t="str">
        <f>TEXT(Calls[[#This Row],[Date of Call]],"DDDD")</f>
        <v>Wednesday</v>
      </c>
      <c r="K761" s="5" t="str">
        <f t="array" ref="K761">_xlfn.IFS(Calls[[#This Row],[Duration]]&lt;=10,"Under 10 mins", Calls[[#This Row],[Duration]]&lt;=30, "10 to 30 mins", Calls[[#This Row],[Duration]]&lt;=60, "30 to 60 mins", Calls[[#This Row],[Duration]]&lt;=120, "1 to 2 hours", TRUE, "More than 2 hours")</f>
        <v>More than 2 hours</v>
      </c>
      <c r="L761" s="4">
        <f>ROUND(Calls[[#This Row],[Satisfaction Rating]],0)</f>
        <v>5</v>
      </c>
    </row>
    <row r="762" spans="2:12" x14ac:dyDescent="0.3">
      <c r="B762" s="5" t="s">
        <v>784</v>
      </c>
      <c r="C762" s="6" t="s">
        <v>17</v>
      </c>
      <c r="D762" s="4">
        <v>108</v>
      </c>
      <c r="E762" s="13" t="s">
        <v>9</v>
      </c>
      <c r="F762" s="14">
        <v>45196</v>
      </c>
      <c r="G762" s="4">
        <v>190</v>
      </c>
      <c r="H762" s="4">
        <v>3.2</v>
      </c>
      <c r="I762" s="4">
        <f>IF(MONTH(Calls[[#This Row],[Date of Call]])&lt;=6, YEAR(Calls[[#This Row],[Date of Call]]), YEAR(Calls[[#This Row],[Date of Call]])+1)</f>
        <v>2024</v>
      </c>
      <c r="J762" s="5" t="str">
        <f>TEXT(Calls[[#This Row],[Date of Call]],"DDDD")</f>
        <v>Wednesday</v>
      </c>
      <c r="K762" s="5" t="str">
        <f t="array" ref="K762">_xlfn.IFS(Calls[[#This Row],[Duration]]&lt;=10,"Under 10 mins", Calls[[#This Row],[Duration]]&lt;=30, "10 to 30 mins", Calls[[#This Row],[Duration]]&lt;=60, "30 to 60 mins", Calls[[#This Row],[Duration]]&lt;=120, "1 to 2 hours", TRUE, "More than 2 hours")</f>
        <v>1 to 2 hours</v>
      </c>
      <c r="L762" s="4">
        <f>ROUND(Calls[[#This Row],[Satisfaction Rating]],0)</f>
        <v>3</v>
      </c>
    </row>
    <row r="763" spans="2:12" x14ac:dyDescent="0.3">
      <c r="B763" s="5" t="s">
        <v>785</v>
      </c>
      <c r="C763" s="6" t="s">
        <v>17</v>
      </c>
      <c r="D763" s="4">
        <v>156</v>
      </c>
      <c r="E763" s="13" t="s">
        <v>13</v>
      </c>
      <c r="F763" s="14">
        <v>45196</v>
      </c>
      <c r="G763" s="4">
        <v>81</v>
      </c>
      <c r="H763" s="4">
        <v>5</v>
      </c>
      <c r="I763" s="4">
        <f>IF(MONTH(Calls[[#This Row],[Date of Call]])&lt;=6, YEAR(Calls[[#This Row],[Date of Call]]), YEAR(Calls[[#This Row],[Date of Call]])+1)</f>
        <v>2024</v>
      </c>
      <c r="J763" s="5" t="str">
        <f>TEXT(Calls[[#This Row],[Date of Call]],"DDDD")</f>
        <v>Wednesday</v>
      </c>
      <c r="K763" s="5" t="str">
        <f t="array" ref="K763">_xlfn.IFS(Calls[[#This Row],[Duration]]&lt;=10,"Under 10 mins", Calls[[#This Row],[Duration]]&lt;=30, "10 to 30 mins", Calls[[#This Row],[Duration]]&lt;=60, "30 to 60 mins", Calls[[#This Row],[Duration]]&lt;=120, "1 to 2 hours", TRUE, "More than 2 hours")</f>
        <v>More than 2 hours</v>
      </c>
      <c r="L763" s="4">
        <f>ROUND(Calls[[#This Row],[Satisfaction Rating]],0)</f>
        <v>5</v>
      </c>
    </row>
    <row r="764" spans="2:12" x14ac:dyDescent="0.3">
      <c r="B764" s="5" t="s">
        <v>786</v>
      </c>
      <c r="C764" s="6" t="s">
        <v>7</v>
      </c>
      <c r="D764" s="4">
        <v>126</v>
      </c>
      <c r="E764" s="13" t="s">
        <v>9</v>
      </c>
      <c r="F764" s="14">
        <v>45196</v>
      </c>
      <c r="G764" s="4">
        <v>44</v>
      </c>
      <c r="H764" s="4">
        <v>3.7</v>
      </c>
      <c r="I764" s="4">
        <f>IF(MONTH(Calls[[#This Row],[Date of Call]])&lt;=6, YEAR(Calls[[#This Row],[Date of Call]]), YEAR(Calls[[#This Row],[Date of Call]])+1)</f>
        <v>2024</v>
      </c>
      <c r="J764" s="5" t="str">
        <f>TEXT(Calls[[#This Row],[Date of Call]],"DDDD")</f>
        <v>Wednesday</v>
      </c>
      <c r="K764" s="5" t="str">
        <f t="array" ref="K764">_xlfn.IFS(Calls[[#This Row],[Duration]]&lt;=10,"Under 10 mins", Calls[[#This Row],[Duration]]&lt;=30, "10 to 30 mins", Calls[[#This Row],[Duration]]&lt;=60, "30 to 60 mins", Calls[[#This Row],[Duration]]&lt;=120, "1 to 2 hours", TRUE, "More than 2 hours")</f>
        <v>More than 2 hours</v>
      </c>
      <c r="L764" s="4">
        <f>ROUND(Calls[[#This Row],[Satisfaction Rating]],0)</f>
        <v>4</v>
      </c>
    </row>
    <row r="765" spans="2:12" x14ac:dyDescent="0.3">
      <c r="B765" s="5" t="s">
        <v>787</v>
      </c>
      <c r="C765" s="6" t="s">
        <v>23</v>
      </c>
      <c r="D765" s="4">
        <v>135</v>
      </c>
      <c r="E765" s="13" t="s">
        <v>13</v>
      </c>
      <c r="F765" s="14">
        <v>45197</v>
      </c>
      <c r="G765" s="4">
        <v>92</v>
      </c>
      <c r="H765" s="4">
        <v>3.9</v>
      </c>
      <c r="I765" s="4">
        <f>IF(MONTH(Calls[[#This Row],[Date of Call]])&lt;=6, YEAR(Calls[[#This Row],[Date of Call]]), YEAR(Calls[[#This Row],[Date of Call]])+1)</f>
        <v>2024</v>
      </c>
      <c r="J765" s="5" t="str">
        <f>TEXT(Calls[[#This Row],[Date of Call]],"DDDD")</f>
        <v>Thursday</v>
      </c>
      <c r="K765" s="5" t="str">
        <f t="array" ref="K765">_xlfn.IFS(Calls[[#This Row],[Duration]]&lt;=10,"Under 10 mins", Calls[[#This Row],[Duration]]&lt;=30, "10 to 30 mins", Calls[[#This Row],[Duration]]&lt;=60, "30 to 60 mins", Calls[[#This Row],[Duration]]&lt;=120, "1 to 2 hours", TRUE, "More than 2 hours")</f>
        <v>More than 2 hours</v>
      </c>
      <c r="L765" s="4">
        <f>ROUND(Calls[[#This Row],[Satisfaction Rating]],0)</f>
        <v>4</v>
      </c>
    </row>
    <row r="766" spans="2:12" x14ac:dyDescent="0.3">
      <c r="B766" s="5" t="s">
        <v>788</v>
      </c>
      <c r="C766" s="6" t="s">
        <v>7</v>
      </c>
      <c r="D766" s="4">
        <v>110</v>
      </c>
      <c r="E766" s="13" t="s">
        <v>10</v>
      </c>
      <c r="F766" s="14">
        <v>45198</v>
      </c>
      <c r="G766" s="4">
        <v>90</v>
      </c>
      <c r="H766" s="4">
        <v>3.1</v>
      </c>
      <c r="I766" s="4">
        <f>IF(MONTH(Calls[[#This Row],[Date of Call]])&lt;=6, YEAR(Calls[[#This Row],[Date of Call]]), YEAR(Calls[[#This Row],[Date of Call]])+1)</f>
        <v>2024</v>
      </c>
      <c r="J766" s="5" t="str">
        <f>TEXT(Calls[[#This Row],[Date of Call]],"DDDD")</f>
        <v>Friday</v>
      </c>
      <c r="K766" s="5" t="str">
        <f t="array" ref="K766">_xlfn.IFS(Calls[[#This Row],[Duration]]&lt;=10,"Under 10 mins", Calls[[#This Row],[Duration]]&lt;=30, "10 to 30 mins", Calls[[#This Row],[Duration]]&lt;=60, "30 to 60 mins", Calls[[#This Row],[Duration]]&lt;=120, "1 to 2 hours", TRUE, "More than 2 hours")</f>
        <v>1 to 2 hours</v>
      </c>
      <c r="L766" s="4">
        <f>ROUND(Calls[[#This Row],[Satisfaction Rating]],0)</f>
        <v>3</v>
      </c>
    </row>
    <row r="767" spans="2:12" x14ac:dyDescent="0.3">
      <c r="B767" s="5" t="s">
        <v>789</v>
      </c>
      <c r="C767" s="6" t="s">
        <v>19</v>
      </c>
      <c r="D767" s="4">
        <v>64</v>
      </c>
      <c r="E767" s="13" t="s">
        <v>13</v>
      </c>
      <c r="F767" s="14">
        <v>45198</v>
      </c>
      <c r="G767" s="4">
        <v>112</v>
      </c>
      <c r="H767" s="4">
        <v>2</v>
      </c>
      <c r="I767" s="4">
        <f>IF(MONTH(Calls[[#This Row],[Date of Call]])&lt;=6, YEAR(Calls[[#This Row],[Date of Call]]), YEAR(Calls[[#This Row],[Date of Call]])+1)</f>
        <v>2024</v>
      </c>
      <c r="J767" s="5" t="str">
        <f>TEXT(Calls[[#This Row],[Date of Call]],"DDDD")</f>
        <v>Friday</v>
      </c>
      <c r="K767" s="5" t="str">
        <f t="array" ref="K767">_xlfn.IFS(Calls[[#This Row],[Duration]]&lt;=10,"Under 10 mins", Calls[[#This Row],[Duration]]&lt;=30, "10 to 30 mins", Calls[[#This Row],[Duration]]&lt;=60, "30 to 60 mins", Calls[[#This Row],[Duration]]&lt;=120, "1 to 2 hours", TRUE, "More than 2 hours")</f>
        <v>1 to 2 hours</v>
      </c>
      <c r="L767" s="4">
        <f>ROUND(Calls[[#This Row],[Satisfaction Rating]],0)</f>
        <v>2</v>
      </c>
    </row>
    <row r="768" spans="2:12" x14ac:dyDescent="0.3">
      <c r="B768" s="5" t="s">
        <v>790</v>
      </c>
      <c r="C768" s="6" t="s">
        <v>22</v>
      </c>
      <c r="D768" s="4">
        <v>127</v>
      </c>
      <c r="E768" s="13" t="s">
        <v>9</v>
      </c>
      <c r="F768" s="14">
        <v>45198</v>
      </c>
      <c r="G768" s="4">
        <v>112</v>
      </c>
      <c r="H768" s="4">
        <v>4.5999999999999996</v>
      </c>
      <c r="I768" s="4">
        <f>IF(MONTH(Calls[[#This Row],[Date of Call]])&lt;=6, YEAR(Calls[[#This Row],[Date of Call]]), YEAR(Calls[[#This Row],[Date of Call]])+1)</f>
        <v>2024</v>
      </c>
      <c r="J768" s="5" t="str">
        <f>TEXT(Calls[[#This Row],[Date of Call]],"DDDD")</f>
        <v>Friday</v>
      </c>
      <c r="K768" s="5" t="str">
        <f t="array" ref="K768">_xlfn.IFS(Calls[[#This Row],[Duration]]&lt;=10,"Under 10 mins", Calls[[#This Row],[Duration]]&lt;=30, "10 to 30 mins", Calls[[#This Row],[Duration]]&lt;=60, "30 to 60 mins", Calls[[#This Row],[Duration]]&lt;=120, "1 to 2 hours", TRUE, "More than 2 hours")</f>
        <v>More than 2 hours</v>
      </c>
      <c r="L768" s="4">
        <f>ROUND(Calls[[#This Row],[Satisfaction Rating]],0)</f>
        <v>5</v>
      </c>
    </row>
    <row r="769" spans="2:12" x14ac:dyDescent="0.3">
      <c r="B769" s="5" t="s">
        <v>791</v>
      </c>
      <c r="C769" s="6" t="s">
        <v>5</v>
      </c>
      <c r="D769" s="4">
        <v>124</v>
      </c>
      <c r="E769" s="13" t="s">
        <v>11</v>
      </c>
      <c r="F769" s="14">
        <v>45198</v>
      </c>
      <c r="G769" s="4">
        <v>48</v>
      </c>
      <c r="H769" s="4">
        <v>3.7</v>
      </c>
      <c r="I769" s="4">
        <f>IF(MONTH(Calls[[#This Row],[Date of Call]])&lt;=6, YEAR(Calls[[#This Row],[Date of Call]]), YEAR(Calls[[#This Row],[Date of Call]])+1)</f>
        <v>2024</v>
      </c>
      <c r="J769" s="5" t="str">
        <f>TEXT(Calls[[#This Row],[Date of Call]],"DDDD")</f>
        <v>Friday</v>
      </c>
      <c r="K769" s="5" t="str">
        <f t="array" ref="K769">_xlfn.IFS(Calls[[#This Row],[Duration]]&lt;=10,"Under 10 mins", Calls[[#This Row],[Duration]]&lt;=30, "10 to 30 mins", Calls[[#This Row],[Duration]]&lt;=60, "30 to 60 mins", Calls[[#This Row],[Duration]]&lt;=120, "1 to 2 hours", TRUE, "More than 2 hours")</f>
        <v>More than 2 hours</v>
      </c>
      <c r="L769" s="4">
        <f>ROUND(Calls[[#This Row],[Satisfaction Rating]],0)</f>
        <v>4</v>
      </c>
    </row>
    <row r="770" spans="2:12" x14ac:dyDescent="0.3">
      <c r="B770" s="5" t="s">
        <v>792</v>
      </c>
      <c r="C770" s="6" t="s">
        <v>19</v>
      </c>
      <c r="D770" s="4">
        <v>125</v>
      </c>
      <c r="E770" s="13" t="s">
        <v>9</v>
      </c>
      <c r="F770" s="14">
        <v>45198</v>
      </c>
      <c r="G770" s="4">
        <v>116</v>
      </c>
      <c r="H770" s="4">
        <v>4.4000000000000004</v>
      </c>
      <c r="I770" s="4">
        <f>IF(MONTH(Calls[[#This Row],[Date of Call]])&lt;=6, YEAR(Calls[[#This Row],[Date of Call]]), YEAR(Calls[[#This Row],[Date of Call]])+1)</f>
        <v>2024</v>
      </c>
      <c r="J770" s="5" t="str">
        <f>TEXT(Calls[[#This Row],[Date of Call]],"DDDD")</f>
        <v>Friday</v>
      </c>
      <c r="K770" s="5" t="str">
        <f t="array" ref="K770">_xlfn.IFS(Calls[[#This Row],[Duration]]&lt;=10,"Under 10 mins", Calls[[#This Row],[Duration]]&lt;=30, "10 to 30 mins", Calls[[#This Row],[Duration]]&lt;=60, "30 to 60 mins", Calls[[#This Row],[Duration]]&lt;=120, "1 to 2 hours", TRUE, "More than 2 hours")</f>
        <v>More than 2 hours</v>
      </c>
      <c r="L770" s="4">
        <f>ROUND(Calls[[#This Row],[Satisfaction Rating]],0)</f>
        <v>4</v>
      </c>
    </row>
    <row r="771" spans="2:12" x14ac:dyDescent="0.3">
      <c r="B771" s="5" t="s">
        <v>793</v>
      </c>
      <c r="C771" s="6" t="s">
        <v>12</v>
      </c>
      <c r="D771" s="4">
        <v>70</v>
      </c>
      <c r="E771" s="13" t="s">
        <v>9</v>
      </c>
      <c r="F771" s="14">
        <v>45198</v>
      </c>
      <c r="G771" s="4">
        <v>29</v>
      </c>
      <c r="H771" s="4">
        <v>2.1</v>
      </c>
      <c r="I771" s="4">
        <f>IF(MONTH(Calls[[#This Row],[Date of Call]])&lt;=6, YEAR(Calls[[#This Row],[Date of Call]]), YEAR(Calls[[#This Row],[Date of Call]])+1)</f>
        <v>2024</v>
      </c>
      <c r="J771" s="5" t="str">
        <f>TEXT(Calls[[#This Row],[Date of Call]],"DDDD")</f>
        <v>Friday</v>
      </c>
      <c r="K771" s="5" t="str">
        <f t="array" ref="K771">_xlfn.IFS(Calls[[#This Row],[Duration]]&lt;=10,"Under 10 mins", Calls[[#This Row],[Duration]]&lt;=30, "10 to 30 mins", Calls[[#This Row],[Duration]]&lt;=60, "30 to 60 mins", Calls[[#This Row],[Duration]]&lt;=120, "1 to 2 hours", TRUE, "More than 2 hours")</f>
        <v>1 to 2 hours</v>
      </c>
      <c r="L771" s="4">
        <f>ROUND(Calls[[#This Row],[Satisfaction Rating]],0)</f>
        <v>2</v>
      </c>
    </row>
    <row r="772" spans="2:12" x14ac:dyDescent="0.3">
      <c r="B772" s="5" t="s">
        <v>794</v>
      </c>
      <c r="C772" s="6" t="s">
        <v>22</v>
      </c>
      <c r="D772" s="4">
        <v>93</v>
      </c>
      <c r="E772" s="13" t="s">
        <v>13</v>
      </c>
      <c r="F772" s="14">
        <v>45199</v>
      </c>
      <c r="G772" s="4">
        <v>170</v>
      </c>
      <c r="H772" s="4">
        <v>2.2000000000000002</v>
      </c>
      <c r="I772" s="4">
        <f>IF(MONTH(Calls[[#This Row],[Date of Call]])&lt;=6, YEAR(Calls[[#This Row],[Date of Call]]), YEAR(Calls[[#This Row],[Date of Call]])+1)</f>
        <v>2024</v>
      </c>
      <c r="J772" s="5" t="str">
        <f>TEXT(Calls[[#This Row],[Date of Call]],"DDDD")</f>
        <v>Saturday</v>
      </c>
      <c r="K772" s="5" t="str">
        <f t="array" ref="K772">_xlfn.IFS(Calls[[#This Row],[Duration]]&lt;=10,"Under 10 mins", Calls[[#This Row],[Duration]]&lt;=30, "10 to 30 mins", Calls[[#This Row],[Duration]]&lt;=60, "30 to 60 mins", Calls[[#This Row],[Duration]]&lt;=120, "1 to 2 hours", TRUE, "More than 2 hours")</f>
        <v>1 to 2 hours</v>
      </c>
      <c r="L772" s="4">
        <f>ROUND(Calls[[#This Row],[Satisfaction Rating]],0)</f>
        <v>2</v>
      </c>
    </row>
    <row r="773" spans="2:12" x14ac:dyDescent="0.3">
      <c r="B773" s="5" t="s">
        <v>795</v>
      </c>
      <c r="C773" s="6" t="s">
        <v>12</v>
      </c>
      <c r="D773" s="4">
        <v>120</v>
      </c>
      <c r="E773" s="13" t="s">
        <v>6</v>
      </c>
      <c r="F773" s="14">
        <v>45199</v>
      </c>
      <c r="G773" s="4">
        <v>68</v>
      </c>
      <c r="H773" s="4">
        <v>3.4</v>
      </c>
      <c r="I773" s="4">
        <f>IF(MONTH(Calls[[#This Row],[Date of Call]])&lt;=6, YEAR(Calls[[#This Row],[Date of Call]]), YEAR(Calls[[#This Row],[Date of Call]])+1)</f>
        <v>2024</v>
      </c>
      <c r="J773" s="5" t="str">
        <f>TEXT(Calls[[#This Row],[Date of Call]],"DDDD")</f>
        <v>Saturday</v>
      </c>
      <c r="K773" s="5" t="str">
        <f t="array" ref="K773">_xlfn.IFS(Calls[[#This Row],[Duration]]&lt;=10,"Under 10 mins", Calls[[#This Row],[Duration]]&lt;=30, "10 to 30 mins", Calls[[#This Row],[Duration]]&lt;=60, "30 to 60 mins", Calls[[#This Row],[Duration]]&lt;=120, "1 to 2 hours", TRUE, "More than 2 hours")</f>
        <v>1 to 2 hours</v>
      </c>
      <c r="L773" s="4">
        <f>ROUND(Calls[[#This Row],[Satisfaction Rating]],0)</f>
        <v>3</v>
      </c>
    </row>
    <row r="774" spans="2:12" x14ac:dyDescent="0.3">
      <c r="B774" s="5" t="s">
        <v>796</v>
      </c>
      <c r="C774" s="6" t="s">
        <v>8</v>
      </c>
      <c r="D774" s="4">
        <v>96</v>
      </c>
      <c r="E774" s="13" t="s">
        <v>10</v>
      </c>
      <c r="F774" s="14">
        <v>45199</v>
      </c>
      <c r="G774" s="4">
        <v>195</v>
      </c>
      <c r="H774" s="4">
        <v>2.7</v>
      </c>
      <c r="I774" s="4">
        <f>IF(MONTH(Calls[[#This Row],[Date of Call]])&lt;=6, YEAR(Calls[[#This Row],[Date of Call]]), YEAR(Calls[[#This Row],[Date of Call]])+1)</f>
        <v>2024</v>
      </c>
      <c r="J774" s="5" t="str">
        <f>TEXT(Calls[[#This Row],[Date of Call]],"DDDD")</f>
        <v>Saturday</v>
      </c>
      <c r="K774" s="5" t="str">
        <f t="array" ref="K774">_xlfn.IFS(Calls[[#This Row],[Duration]]&lt;=10,"Under 10 mins", Calls[[#This Row],[Duration]]&lt;=30, "10 to 30 mins", Calls[[#This Row],[Duration]]&lt;=60, "30 to 60 mins", Calls[[#This Row],[Duration]]&lt;=120, "1 to 2 hours", TRUE, "More than 2 hours")</f>
        <v>1 to 2 hours</v>
      </c>
      <c r="L774" s="4">
        <f>ROUND(Calls[[#This Row],[Satisfaction Rating]],0)</f>
        <v>3</v>
      </c>
    </row>
    <row r="775" spans="2:12" x14ac:dyDescent="0.3">
      <c r="B775" s="5" t="s">
        <v>797</v>
      </c>
      <c r="C775" s="6" t="s">
        <v>21</v>
      </c>
      <c r="D775" s="4">
        <v>67</v>
      </c>
      <c r="E775" s="13" t="s">
        <v>10</v>
      </c>
      <c r="F775" s="14">
        <v>45199</v>
      </c>
      <c r="G775" s="4">
        <v>96</v>
      </c>
      <c r="H775" s="4">
        <v>3.7</v>
      </c>
      <c r="I775" s="4">
        <f>IF(MONTH(Calls[[#This Row],[Date of Call]])&lt;=6, YEAR(Calls[[#This Row],[Date of Call]]), YEAR(Calls[[#This Row],[Date of Call]])+1)</f>
        <v>2024</v>
      </c>
      <c r="J775" s="5" t="str">
        <f>TEXT(Calls[[#This Row],[Date of Call]],"DDDD")</f>
        <v>Saturday</v>
      </c>
      <c r="K775" s="5" t="str">
        <f t="array" ref="K775">_xlfn.IFS(Calls[[#This Row],[Duration]]&lt;=10,"Under 10 mins", Calls[[#This Row],[Duration]]&lt;=30, "10 to 30 mins", Calls[[#This Row],[Duration]]&lt;=60, "30 to 60 mins", Calls[[#This Row],[Duration]]&lt;=120, "1 to 2 hours", TRUE, "More than 2 hours")</f>
        <v>1 to 2 hours</v>
      </c>
      <c r="L775" s="4">
        <f>ROUND(Calls[[#This Row],[Satisfaction Rating]],0)</f>
        <v>4</v>
      </c>
    </row>
    <row r="776" spans="2:12" x14ac:dyDescent="0.3">
      <c r="B776" s="5" t="s">
        <v>798</v>
      </c>
      <c r="C776" s="6" t="s">
        <v>19</v>
      </c>
      <c r="D776" s="4">
        <v>119</v>
      </c>
      <c r="E776" s="13" t="s">
        <v>10</v>
      </c>
      <c r="F776" s="14">
        <v>45199</v>
      </c>
      <c r="G776" s="4">
        <v>96</v>
      </c>
      <c r="H776" s="4">
        <v>3.1</v>
      </c>
      <c r="I776" s="4">
        <f>IF(MONTH(Calls[[#This Row],[Date of Call]])&lt;=6, YEAR(Calls[[#This Row],[Date of Call]]), YEAR(Calls[[#This Row],[Date of Call]])+1)</f>
        <v>2024</v>
      </c>
      <c r="J776" s="5" t="str">
        <f>TEXT(Calls[[#This Row],[Date of Call]],"DDDD")</f>
        <v>Saturday</v>
      </c>
      <c r="K776" s="5" t="str">
        <f t="array" ref="K776">_xlfn.IFS(Calls[[#This Row],[Duration]]&lt;=10,"Under 10 mins", Calls[[#This Row],[Duration]]&lt;=30, "10 to 30 mins", Calls[[#This Row],[Duration]]&lt;=60, "30 to 60 mins", Calls[[#This Row],[Duration]]&lt;=120, "1 to 2 hours", TRUE, "More than 2 hours")</f>
        <v>1 to 2 hours</v>
      </c>
      <c r="L776" s="4">
        <f>ROUND(Calls[[#This Row],[Satisfaction Rating]],0)</f>
        <v>3</v>
      </c>
    </row>
    <row r="777" spans="2:12" x14ac:dyDescent="0.3">
      <c r="B777" s="5" t="s">
        <v>799</v>
      </c>
      <c r="C777" s="6" t="s">
        <v>5</v>
      </c>
      <c r="D777" s="4">
        <v>61</v>
      </c>
      <c r="E777" s="13" t="s">
        <v>11</v>
      </c>
      <c r="F777" s="14">
        <v>45199</v>
      </c>
      <c r="G777" s="4">
        <v>117</v>
      </c>
      <c r="H777" s="4">
        <v>4.0999999999999996</v>
      </c>
      <c r="I777" s="4">
        <f>IF(MONTH(Calls[[#This Row],[Date of Call]])&lt;=6, YEAR(Calls[[#This Row],[Date of Call]]), YEAR(Calls[[#This Row],[Date of Call]])+1)</f>
        <v>2024</v>
      </c>
      <c r="J777" s="5" t="str">
        <f>TEXT(Calls[[#This Row],[Date of Call]],"DDDD")</f>
        <v>Saturday</v>
      </c>
      <c r="K777" s="5" t="str">
        <f t="array" ref="K777">_xlfn.IFS(Calls[[#This Row],[Duration]]&lt;=10,"Under 10 mins", Calls[[#This Row],[Duration]]&lt;=30, "10 to 30 mins", Calls[[#This Row],[Duration]]&lt;=60, "30 to 60 mins", Calls[[#This Row],[Duration]]&lt;=120, "1 to 2 hours", TRUE, "More than 2 hours")</f>
        <v>1 to 2 hours</v>
      </c>
      <c r="L777" s="4">
        <f>ROUND(Calls[[#This Row],[Satisfaction Rating]],0)</f>
        <v>4</v>
      </c>
    </row>
    <row r="778" spans="2:12" x14ac:dyDescent="0.3">
      <c r="B778" s="5" t="s">
        <v>800</v>
      </c>
      <c r="C778" s="6" t="s">
        <v>8</v>
      </c>
      <c r="D778" s="4">
        <v>29</v>
      </c>
      <c r="E778" s="13" t="s">
        <v>13</v>
      </c>
      <c r="F778" s="14">
        <v>45199</v>
      </c>
      <c r="G778" s="4">
        <v>80</v>
      </c>
      <c r="H778" s="4">
        <v>4.8</v>
      </c>
      <c r="I778" s="4">
        <f>IF(MONTH(Calls[[#This Row],[Date of Call]])&lt;=6, YEAR(Calls[[#This Row],[Date of Call]]), YEAR(Calls[[#This Row],[Date of Call]])+1)</f>
        <v>2024</v>
      </c>
      <c r="J778" s="5" t="str">
        <f>TEXT(Calls[[#This Row],[Date of Call]],"DDDD")</f>
        <v>Saturday</v>
      </c>
      <c r="K778" s="5" t="str">
        <f t="array" ref="K778">_xlfn.IFS(Calls[[#This Row],[Duration]]&lt;=10,"Under 10 mins", Calls[[#This Row],[Duration]]&lt;=30, "10 to 30 mins", Calls[[#This Row],[Duration]]&lt;=60, "30 to 60 mins", Calls[[#This Row],[Duration]]&lt;=120, "1 to 2 hours", TRUE, "More than 2 hours")</f>
        <v>10 to 30 mins</v>
      </c>
      <c r="L778" s="4">
        <f>ROUND(Calls[[#This Row],[Satisfaction Rating]],0)</f>
        <v>5</v>
      </c>
    </row>
    <row r="779" spans="2:12" x14ac:dyDescent="0.3">
      <c r="B779" s="5" t="s">
        <v>801</v>
      </c>
      <c r="C779" s="6" t="s">
        <v>24</v>
      </c>
      <c r="D779" s="4">
        <v>134</v>
      </c>
      <c r="E779" s="13" t="s">
        <v>6</v>
      </c>
      <c r="F779" s="14">
        <v>45199</v>
      </c>
      <c r="G779" s="4">
        <v>117</v>
      </c>
      <c r="H779" s="4">
        <v>4</v>
      </c>
      <c r="I779" s="4">
        <f>IF(MONTH(Calls[[#This Row],[Date of Call]])&lt;=6, YEAR(Calls[[#This Row],[Date of Call]]), YEAR(Calls[[#This Row],[Date of Call]])+1)</f>
        <v>2024</v>
      </c>
      <c r="J779" s="5" t="str">
        <f>TEXT(Calls[[#This Row],[Date of Call]],"DDDD")</f>
        <v>Saturday</v>
      </c>
      <c r="K779" s="5" t="str">
        <f t="array" ref="K779">_xlfn.IFS(Calls[[#This Row],[Duration]]&lt;=10,"Under 10 mins", Calls[[#This Row],[Duration]]&lt;=30, "10 to 30 mins", Calls[[#This Row],[Duration]]&lt;=60, "30 to 60 mins", Calls[[#This Row],[Duration]]&lt;=120, "1 to 2 hours", TRUE, "More than 2 hours")</f>
        <v>More than 2 hours</v>
      </c>
      <c r="L779" s="4">
        <f>ROUND(Calls[[#This Row],[Satisfaction Rating]],0)</f>
        <v>4</v>
      </c>
    </row>
    <row r="780" spans="2:12" x14ac:dyDescent="0.3">
      <c r="B780" s="5" t="s">
        <v>802</v>
      </c>
      <c r="C780" s="6" t="s">
        <v>7</v>
      </c>
      <c r="D780" s="4">
        <v>113</v>
      </c>
      <c r="E780" s="13" t="s">
        <v>10</v>
      </c>
      <c r="F780" s="14">
        <v>45200</v>
      </c>
      <c r="G780" s="4">
        <v>40</v>
      </c>
      <c r="H780" s="4">
        <v>3</v>
      </c>
      <c r="I780" s="4">
        <f>IF(MONTH(Calls[[#This Row],[Date of Call]])&lt;=6, YEAR(Calls[[#This Row],[Date of Call]]), YEAR(Calls[[#This Row],[Date of Call]])+1)</f>
        <v>2024</v>
      </c>
      <c r="J780" s="5" t="str">
        <f>TEXT(Calls[[#This Row],[Date of Call]],"DDDD")</f>
        <v>Sunday</v>
      </c>
      <c r="K780" s="5" t="str">
        <f t="array" ref="K780">_xlfn.IFS(Calls[[#This Row],[Duration]]&lt;=10,"Under 10 mins", Calls[[#This Row],[Duration]]&lt;=30, "10 to 30 mins", Calls[[#This Row],[Duration]]&lt;=60, "30 to 60 mins", Calls[[#This Row],[Duration]]&lt;=120, "1 to 2 hours", TRUE, "More than 2 hours")</f>
        <v>1 to 2 hours</v>
      </c>
      <c r="L780" s="4">
        <f>ROUND(Calls[[#This Row],[Satisfaction Rating]],0)</f>
        <v>3</v>
      </c>
    </row>
    <row r="781" spans="2:12" x14ac:dyDescent="0.3">
      <c r="B781" s="5" t="s">
        <v>803</v>
      </c>
      <c r="C781" s="6" t="s">
        <v>17</v>
      </c>
      <c r="D781" s="4">
        <v>12</v>
      </c>
      <c r="E781" s="13" t="s">
        <v>6</v>
      </c>
      <c r="F781" s="14">
        <v>45200</v>
      </c>
      <c r="G781" s="4">
        <v>117</v>
      </c>
      <c r="H781" s="4">
        <v>4.8</v>
      </c>
      <c r="I781" s="4">
        <f>IF(MONTH(Calls[[#This Row],[Date of Call]])&lt;=6, YEAR(Calls[[#This Row],[Date of Call]]), YEAR(Calls[[#This Row],[Date of Call]])+1)</f>
        <v>2024</v>
      </c>
      <c r="J781" s="5" t="str">
        <f>TEXT(Calls[[#This Row],[Date of Call]],"DDDD")</f>
        <v>Sunday</v>
      </c>
      <c r="K781" s="5" t="str">
        <f t="array" ref="K781">_xlfn.IFS(Calls[[#This Row],[Duration]]&lt;=10,"Under 10 mins", Calls[[#This Row],[Duration]]&lt;=30, "10 to 30 mins", Calls[[#This Row],[Duration]]&lt;=60, "30 to 60 mins", Calls[[#This Row],[Duration]]&lt;=120, "1 to 2 hours", TRUE, "More than 2 hours")</f>
        <v>10 to 30 mins</v>
      </c>
      <c r="L781" s="4">
        <f>ROUND(Calls[[#This Row],[Satisfaction Rating]],0)</f>
        <v>5</v>
      </c>
    </row>
    <row r="782" spans="2:12" x14ac:dyDescent="0.3">
      <c r="B782" s="5" t="s">
        <v>804</v>
      </c>
      <c r="C782" s="6" t="s">
        <v>14</v>
      </c>
      <c r="D782" s="4">
        <v>78</v>
      </c>
      <c r="E782" s="13" t="s">
        <v>13</v>
      </c>
      <c r="F782" s="14">
        <v>45200</v>
      </c>
      <c r="G782" s="4">
        <v>135</v>
      </c>
      <c r="H782" s="4">
        <v>4.0999999999999996</v>
      </c>
      <c r="I782" s="4">
        <f>IF(MONTH(Calls[[#This Row],[Date of Call]])&lt;=6, YEAR(Calls[[#This Row],[Date of Call]]), YEAR(Calls[[#This Row],[Date of Call]])+1)</f>
        <v>2024</v>
      </c>
      <c r="J782" s="5" t="str">
        <f>TEXT(Calls[[#This Row],[Date of Call]],"DDDD")</f>
        <v>Sunday</v>
      </c>
      <c r="K782" s="5" t="str">
        <f t="array" ref="K782">_xlfn.IFS(Calls[[#This Row],[Duration]]&lt;=10,"Under 10 mins", Calls[[#This Row],[Duration]]&lt;=30, "10 to 30 mins", Calls[[#This Row],[Duration]]&lt;=60, "30 to 60 mins", Calls[[#This Row],[Duration]]&lt;=120, "1 to 2 hours", TRUE, "More than 2 hours")</f>
        <v>1 to 2 hours</v>
      </c>
      <c r="L782" s="4">
        <f>ROUND(Calls[[#This Row],[Satisfaction Rating]],0)</f>
        <v>4</v>
      </c>
    </row>
    <row r="783" spans="2:12" x14ac:dyDescent="0.3">
      <c r="B783" s="5" t="s">
        <v>805</v>
      </c>
      <c r="C783" s="6" t="s">
        <v>19</v>
      </c>
      <c r="D783" s="4">
        <v>82</v>
      </c>
      <c r="E783" s="13" t="s">
        <v>9</v>
      </c>
      <c r="F783" s="14">
        <v>45200</v>
      </c>
      <c r="G783" s="4">
        <v>99</v>
      </c>
      <c r="H783" s="4">
        <v>4.2</v>
      </c>
      <c r="I783" s="4">
        <f>IF(MONTH(Calls[[#This Row],[Date of Call]])&lt;=6, YEAR(Calls[[#This Row],[Date of Call]]), YEAR(Calls[[#This Row],[Date of Call]])+1)</f>
        <v>2024</v>
      </c>
      <c r="J783" s="5" t="str">
        <f>TEXT(Calls[[#This Row],[Date of Call]],"DDDD")</f>
        <v>Sunday</v>
      </c>
      <c r="K783" s="5" t="str">
        <f t="array" ref="K783">_xlfn.IFS(Calls[[#This Row],[Duration]]&lt;=10,"Under 10 mins", Calls[[#This Row],[Duration]]&lt;=30, "10 to 30 mins", Calls[[#This Row],[Duration]]&lt;=60, "30 to 60 mins", Calls[[#This Row],[Duration]]&lt;=120, "1 to 2 hours", TRUE, "More than 2 hours")</f>
        <v>1 to 2 hours</v>
      </c>
      <c r="L783" s="4">
        <f>ROUND(Calls[[#This Row],[Satisfaction Rating]],0)</f>
        <v>4</v>
      </c>
    </row>
    <row r="784" spans="2:12" x14ac:dyDescent="0.3">
      <c r="B784" s="5" t="s">
        <v>806</v>
      </c>
      <c r="C784" s="6" t="s">
        <v>18</v>
      </c>
      <c r="D784" s="4">
        <v>149</v>
      </c>
      <c r="E784" s="13" t="s">
        <v>11</v>
      </c>
      <c r="F784" s="14">
        <v>45200</v>
      </c>
      <c r="G784" s="4">
        <v>130</v>
      </c>
      <c r="H784" s="4">
        <v>3.3</v>
      </c>
      <c r="I784" s="4">
        <f>IF(MONTH(Calls[[#This Row],[Date of Call]])&lt;=6, YEAR(Calls[[#This Row],[Date of Call]]), YEAR(Calls[[#This Row],[Date of Call]])+1)</f>
        <v>2024</v>
      </c>
      <c r="J784" s="5" t="str">
        <f>TEXT(Calls[[#This Row],[Date of Call]],"DDDD")</f>
        <v>Sunday</v>
      </c>
      <c r="K784" s="5" t="str">
        <f t="array" ref="K784">_xlfn.IFS(Calls[[#This Row],[Duration]]&lt;=10,"Under 10 mins", Calls[[#This Row],[Duration]]&lt;=30, "10 to 30 mins", Calls[[#This Row],[Duration]]&lt;=60, "30 to 60 mins", Calls[[#This Row],[Duration]]&lt;=120, "1 to 2 hours", TRUE, "More than 2 hours")</f>
        <v>More than 2 hours</v>
      </c>
      <c r="L784" s="4">
        <f>ROUND(Calls[[#This Row],[Satisfaction Rating]],0)</f>
        <v>3</v>
      </c>
    </row>
    <row r="785" spans="2:12" x14ac:dyDescent="0.3">
      <c r="B785" s="5" t="s">
        <v>807</v>
      </c>
      <c r="C785" s="6" t="s">
        <v>15</v>
      </c>
      <c r="D785" s="4">
        <v>56</v>
      </c>
      <c r="E785" s="13" t="s">
        <v>6</v>
      </c>
      <c r="F785" s="14">
        <v>45200</v>
      </c>
      <c r="G785" s="4">
        <v>96</v>
      </c>
      <c r="H785" s="4">
        <v>4.7</v>
      </c>
      <c r="I785" s="4">
        <f>IF(MONTH(Calls[[#This Row],[Date of Call]])&lt;=6, YEAR(Calls[[#This Row],[Date of Call]]), YEAR(Calls[[#This Row],[Date of Call]])+1)</f>
        <v>2024</v>
      </c>
      <c r="J785" s="5" t="str">
        <f>TEXT(Calls[[#This Row],[Date of Call]],"DDDD")</f>
        <v>Sunday</v>
      </c>
      <c r="K785" s="5" t="str">
        <f t="array" ref="K785">_xlfn.IFS(Calls[[#This Row],[Duration]]&lt;=10,"Under 10 mins", Calls[[#This Row],[Duration]]&lt;=30, "10 to 30 mins", Calls[[#This Row],[Duration]]&lt;=60, "30 to 60 mins", Calls[[#This Row],[Duration]]&lt;=120, "1 to 2 hours", TRUE, "More than 2 hours")</f>
        <v>30 to 60 mins</v>
      </c>
      <c r="L785" s="4">
        <f>ROUND(Calls[[#This Row],[Satisfaction Rating]],0)</f>
        <v>5</v>
      </c>
    </row>
    <row r="786" spans="2:12" x14ac:dyDescent="0.3">
      <c r="B786" s="5" t="s">
        <v>808</v>
      </c>
      <c r="C786" s="6" t="s">
        <v>8</v>
      </c>
      <c r="D786" s="4">
        <v>80</v>
      </c>
      <c r="E786" s="13" t="s">
        <v>11</v>
      </c>
      <c r="F786" s="14">
        <v>45200</v>
      </c>
      <c r="G786" s="4">
        <v>128</v>
      </c>
      <c r="H786" s="4">
        <v>3.7</v>
      </c>
      <c r="I786" s="4">
        <f>IF(MONTH(Calls[[#This Row],[Date of Call]])&lt;=6, YEAR(Calls[[#This Row],[Date of Call]]), YEAR(Calls[[#This Row],[Date of Call]])+1)</f>
        <v>2024</v>
      </c>
      <c r="J786" s="5" t="str">
        <f>TEXT(Calls[[#This Row],[Date of Call]],"DDDD")</f>
        <v>Sunday</v>
      </c>
      <c r="K786" s="5" t="str">
        <f t="array" ref="K786">_xlfn.IFS(Calls[[#This Row],[Duration]]&lt;=10,"Under 10 mins", Calls[[#This Row],[Duration]]&lt;=30, "10 to 30 mins", Calls[[#This Row],[Duration]]&lt;=60, "30 to 60 mins", Calls[[#This Row],[Duration]]&lt;=120, "1 to 2 hours", TRUE, "More than 2 hours")</f>
        <v>1 to 2 hours</v>
      </c>
      <c r="L786" s="4">
        <f>ROUND(Calls[[#This Row],[Satisfaction Rating]],0)</f>
        <v>4</v>
      </c>
    </row>
    <row r="787" spans="2:12" x14ac:dyDescent="0.3">
      <c r="B787" s="5" t="s">
        <v>809</v>
      </c>
      <c r="C787" s="6" t="s">
        <v>5</v>
      </c>
      <c r="D787" s="4">
        <v>131</v>
      </c>
      <c r="E787" s="13" t="s">
        <v>10</v>
      </c>
      <c r="F787" s="14">
        <v>45200</v>
      </c>
      <c r="G787" s="4">
        <v>69</v>
      </c>
      <c r="H787" s="4">
        <v>4.7</v>
      </c>
      <c r="I787" s="4">
        <f>IF(MONTH(Calls[[#This Row],[Date of Call]])&lt;=6, YEAR(Calls[[#This Row],[Date of Call]]), YEAR(Calls[[#This Row],[Date of Call]])+1)</f>
        <v>2024</v>
      </c>
      <c r="J787" s="5" t="str">
        <f>TEXT(Calls[[#This Row],[Date of Call]],"DDDD")</f>
        <v>Sunday</v>
      </c>
      <c r="K787" s="5" t="str">
        <f t="array" ref="K787">_xlfn.IFS(Calls[[#This Row],[Duration]]&lt;=10,"Under 10 mins", Calls[[#This Row],[Duration]]&lt;=30, "10 to 30 mins", Calls[[#This Row],[Duration]]&lt;=60, "30 to 60 mins", Calls[[#This Row],[Duration]]&lt;=120, "1 to 2 hours", TRUE, "More than 2 hours")</f>
        <v>More than 2 hours</v>
      </c>
      <c r="L787" s="4">
        <f>ROUND(Calls[[#This Row],[Satisfaction Rating]],0)</f>
        <v>5</v>
      </c>
    </row>
    <row r="788" spans="2:12" x14ac:dyDescent="0.3">
      <c r="B788" s="5" t="s">
        <v>810</v>
      </c>
      <c r="C788" s="6" t="s">
        <v>5</v>
      </c>
      <c r="D788" s="4">
        <v>109</v>
      </c>
      <c r="E788" s="13" t="s">
        <v>10</v>
      </c>
      <c r="F788" s="14">
        <v>45200</v>
      </c>
      <c r="G788" s="4">
        <v>44</v>
      </c>
      <c r="H788" s="4">
        <v>4.5999999999999996</v>
      </c>
      <c r="I788" s="4">
        <f>IF(MONTH(Calls[[#This Row],[Date of Call]])&lt;=6, YEAR(Calls[[#This Row],[Date of Call]]), YEAR(Calls[[#This Row],[Date of Call]])+1)</f>
        <v>2024</v>
      </c>
      <c r="J788" s="5" t="str">
        <f>TEXT(Calls[[#This Row],[Date of Call]],"DDDD")</f>
        <v>Sunday</v>
      </c>
      <c r="K788" s="5" t="str">
        <f t="array" ref="K788">_xlfn.IFS(Calls[[#This Row],[Duration]]&lt;=10,"Under 10 mins", Calls[[#This Row],[Duration]]&lt;=30, "10 to 30 mins", Calls[[#This Row],[Duration]]&lt;=60, "30 to 60 mins", Calls[[#This Row],[Duration]]&lt;=120, "1 to 2 hours", TRUE, "More than 2 hours")</f>
        <v>1 to 2 hours</v>
      </c>
      <c r="L788" s="4">
        <f>ROUND(Calls[[#This Row],[Satisfaction Rating]],0)</f>
        <v>5</v>
      </c>
    </row>
    <row r="789" spans="2:12" x14ac:dyDescent="0.3">
      <c r="B789" s="5" t="s">
        <v>811</v>
      </c>
      <c r="C789" s="6" t="s">
        <v>15</v>
      </c>
      <c r="D789" s="4">
        <v>142</v>
      </c>
      <c r="E789" s="13" t="s">
        <v>10</v>
      </c>
      <c r="F789" s="14">
        <v>45200</v>
      </c>
      <c r="G789" s="4">
        <v>44</v>
      </c>
      <c r="H789" s="4">
        <v>4.8</v>
      </c>
      <c r="I789" s="4">
        <f>IF(MONTH(Calls[[#This Row],[Date of Call]])&lt;=6, YEAR(Calls[[#This Row],[Date of Call]]), YEAR(Calls[[#This Row],[Date of Call]])+1)</f>
        <v>2024</v>
      </c>
      <c r="J789" s="5" t="str">
        <f>TEXT(Calls[[#This Row],[Date of Call]],"DDDD")</f>
        <v>Sunday</v>
      </c>
      <c r="K789" s="5" t="str">
        <f t="array" ref="K789">_xlfn.IFS(Calls[[#This Row],[Duration]]&lt;=10,"Under 10 mins", Calls[[#This Row],[Duration]]&lt;=30, "10 to 30 mins", Calls[[#This Row],[Duration]]&lt;=60, "30 to 60 mins", Calls[[#This Row],[Duration]]&lt;=120, "1 to 2 hours", TRUE, "More than 2 hours")</f>
        <v>More than 2 hours</v>
      </c>
      <c r="L789" s="4">
        <f>ROUND(Calls[[#This Row],[Satisfaction Rating]],0)</f>
        <v>5</v>
      </c>
    </row>
    <row r="790" spans="2:12" x14ac:dyDescent="0.3">
      <c r="B790" s="5" t="s">
        <v>812</v>
      </c>
      <c r="C790" s="6" t="s">
        <v>22</v>
      </c>
      <c r="D790" s="4">
        <v>114</v>
      </c>
      <c r="E790" s="13" t="s">
        <v>6</v>
      </c>
      <c r="F790" s="14">
        <v>45201</v>
      </c>
      <c r="G790" s="4">
        <v>135</v>
      </c>
      <c r="H790" s="4">
        <v>2</v>
      </c>
      <c r="I790" s="4">
        <f>IF(MONTH(Calls[[#This Row],[Date of Call]])&lt;=6, YEAR(Calls[[#This Row],[Date of Call]]), YEAR(Calls[[#This Row],[Date of Call]])+1)</f>
        <v>2024</v>
      </c>
      <c r="J790" s="5" t="str">
        <f>TEXT(Calls[[#This Row],[Date of Call]],"DDDD")</f>
        <v>Monday</v>
      </c>
      <c r="K790" s="5" t="str">
        <f t="array" ref="K790">_xlfn.IFS(Calls[[#This Row],[Duration]]&lt;=10,"Under 10 mins", Calls[[#This Row],[Duration]]&lt;=30, "10 to 30 mins", Calls[[#This Row],[Duration]]&lt;=60, "30 to 60 mins", Calls[[#This Row],[Duration]]&lt;=120, "1 to 2 hours", TRUE, "More than 2 hours")</f>
        <v>1 to 2 hours</v>
      </c>
      <c r="L790" s="4">
        <f>ROUND(Calls[[#This Row],[Satisfaction Rating]],0)</f>
        <v>2</v>
      </c>
    </row>
    <row r="791" spans="2:12" x14ac:dyDescent="0.3">
      <c r="B791" s="5" t="s">
        <v>813</v>
      </c>
      <c r="C791" s="6" t="s">
        <v>21</v>
      </c>
      <c r="D791" s="4">
        <v>93</v>
      </c>
      <c r="E791" s="13" t="s">
        <v>11</v>
      </c>
      <c r="F791" s="14">
        <v>45201</v>
      </c>
      <c r="G791" s="4">
        <v>45</v>
      </c>
      <c r="H791" s="4">
        <v>3.9</v>
      </c>
      <c r="I791" s="4">
        <f>IF(MONTH(Calls[[#This Row],[Date of Call]])&lt;=6, YEAR(Calls[[#This Row],[Date of Call]]), YEAR(Calls[[#This Row],[Date of Call]])+1)</f>
        <v>2024</v>
      </c>
      <c r="J791" s="5" t="str">
        <f>TEXT(Calls[[#This Row],[Date of Call]],"DDDD")</f>
        <v>Monday</v>
      </c>
      <c r="K791" s="5" t="str">
        <f t="array" ref="K791">_xlfn.IFS(Calls[[#This Row],[Duration]]&lt;=10,"Under 10 mins", Calls[[#This Row],[Duration]]&lt;=30, "10 to 30 mins", Calls[[#This Row],[Duration]]&lt;=60, "30 to 60 mins", Calls[[#This Row],[Duration]]&lt;=120, "1 to 2 hours", TRUE, "More than 2 hours")</f>
        <v>1 to 2 hours</v>
      </c>
      <c r="L791" s="4">
        <f>ROUND(Calls[[#This Row],[Satisfaction Rating]],0)</f>
        <v>4</v>
      </c>
    </row>
    <row r="792" spans="2:12" x14ac:dyDescent="0.3">
      <c r="B792" s="5" t="s">
        <v>814</v>
      </c>
      <c r="C792" s="6" t="s">
        <v>17</v>
      </c>
      <c r="D792" s="4">
        <v>43</v>
      </c>
      <c r="E792" s="13" t="s">
        <v>11</v>
      </c>
      <c r="F792" s="14">
        <v>45201</v>
      </c>
      <c r="G792" s="4">
        <v>87</v>
      </c>
      <c r="H792" s="4">
        <v>3</v>
      </c>
      <c r="I792" s="4">
        <f>IF(MONTH(Calls[[#This Row],[Date of Call]])&lt;=6, YEAR(Calls[[#This Row],[Date of Call]]), YEAR(Calls[[#This Row],[Date of Call]])+1)</f>
        <v>2024</v>
      </c>
      <c r="J792" s="5" t="str">
        <f>TEXT(Calls[[#This Row],[Date of Call]],"DDDD")</f>
        <v>Monday</v>
      </c>
      <c r="K792" s="5" t="str">
        <f t="array" ref="K792">_xlfn.IFS(Calls[[#This Row],[Duration]]&lt;=10,"Under 10 mins", Calls[[#This Row],[Duration]]&lt;=30, "10 to 30 mins", Calls[[#This Row],[Duration]]&lt;=60, "30 to 60 mins", Calls[[#This Row],[Duration]]&lt;=120, "1 to 2 hours", TRUE, "More than 2 hours")</f>
        <v>30 to 60 mins</v>
      </c>
      <c r="L792" s="4">
        <f>ROUND(Calls[[#This Row],[Satisfaction Rating]],0)</f>
        <v>3</v>
      </c>
    </row>
    <row r="793" spans="2:12" x14ac:dyDescent="0.3">
      <c r="B793" s="5" t="s">
        <v>815</v>
      </c>
      <c r="C793" s="6" t="s">
        <v>24</v>
      </c>
      <c r="D793" s="4">
        <v>78</v>
      </c>
      <c r="E793" s="13" t="s">
        <v>13</v>
      </c>
      <c r="F793" s="14">
        <v>45202</v>
      </c>
      <c r="G793" s="4">
        <v>84</v>
      </c>
      <c r="H793" s="4">
        <v>4.5999999999999996</v>
      </c>
      <c r="I793" s="4">
        <f>IF(MONTH(Calls[[#This Row],[Date of Call]])&lt;=6, YEAR(Calls[[#This Row],[Date of Call]]), YEAR(Calls[[#This Row],[Date of Call]])+1)</f>
        <v>2024</v>
      </c>
      <c r="J793" s="5" t="str">
        <f>TEXT(Calls[[#This Row],[Date of Call]],"DDDD")</f>
        <v>Tuesday</v>
      </c>
      <c r="K793" s="5" t="str">
        <f t="array" ref="K793">_xlfn.IFS(Calls[[#This Row],[Duration]]&lt;=10,"Under 10 mins", Calls[[#This Row],[Duration]]&lt;=30, "10 to 30 mins", Calls[[#This Row],[Duration]]&lt;=60, "30 to 60 mins", Calls[[#This Row],[Duration]]&lt;=120, "1 to 2 hours", TRUE, "More than 2 hours")</f>
        <v>1 to 2 hours</v>
      </c>
      <c r="L793" s="4">
        <f>ROUND(Calls[[#This Row],[Satisfaction Rating]],0)</f>
        <v>5</v>
      </c>
    </row>
    <row r="794" spans="2:12" x14ac:dyDescent="0.3">
      <c r="B794" s="5" t="s">
        <v>816</v>
      </c>
      <c r="C794" s="6" t="s">
        <v>22</v>
      </c>
      <c r="D794" s="4">
        <v>89</v>
      </c>
      <c r="E794" s="13" t="s">
        <v>10</v>
      </c>
      <c r="F794" s="14">
        <v>45202</v>
      </c>
      <c r="G794" s="4">
        <v>81</v>
      </c>
      <c r="H794" s="4">
        <v>3.8</v>
      </c>
      <c r="I794" s="4">
        <f>IF(MONTH(Calls[[#This Row],[Date of Call]])&lt;=6, YEAR(Calls[[#This Row],[Date of Call]]), YEAR(Calls[[#This Row],[Date of Call]])+1)</f>
        <v>2024</v>
      </c>
      <c r="J794" s="5" t="str">
        <f>TEXT(Calls[[#This Row],[Date of Call]],"DDDD")</f>
        <v>Tuesday</v>
      </c>
      <c r="K794" s="5" t="str">
        <f t="array" ref="K794">_xlfn.IFS(Calls[[#This Row],[Duration]]&lt;=10,"Under 10 mins", Calls[[#This Row],[Duration]]&lt;=30, "10 to 30 mins", Calls[[#This Row],[Duration]]&lt;=60, "30 to 60 mins", Calls[[#This Row],[Duration]]&lt;=120, "1 to 2 hours", TRUE, "More than 2 hours")</f>
        <v>1 to 2 hours</v>
      </c>
      <c r="L794" s="4">
        <f>ROUND(Calls[[#This Row],[Satisfaction Rating]],0)</f>
        <v>4</v>
      </c>
    </row>
    <row r="795" spans="2:12" x14ac:dyDescent="0.3">
      <c r="B795" s="5" t="s">
        <v>817</v>
      </c>
      <c r="C795" s="6" t="s">
        <v>15</v>
      </c>
      <c r="D795" s="4">
        <v>82</v>
      </c>
      <c r="E795" s="13" t="s">
        <v>9</v>
      </c>
      <c r="F795" s="14">
        <v>45202</v>
      </c>
      <c r="G795" s="4">
        <v>130</v>
      </c>
      <c r="H795" s="4">
        <v>4.4000000000000004</v>
      </c>
      <c r="I795" s="4">
        <f>IF(MONTH(Calls[[#This Row],[Date of Call]])&lt;=6, YEAR(Calls[[#This Row],[Date of Call]]), YEAR(Calls[[#This Row],[Date of Call]])+1)</f>
        <v>2024</v>
      </c>
      <c r="J795" s="5" t="str">
        <f>TEXT(Calls[[#This Row],[Date of Call]],"DDDD")</f>
        <v>Tuesday</v>
      </c>
      <c r="K795" s="5" t="str">
        <f t="array" ref="K795">_xlfn.IFS(Calls[[#This Row],[Duration]]&lt;=10,"Under 10 mins", Calls[[#This Row],[Duration]]&lt;=30, "10 to 30 mins", Calls[[#This Row],[Duration]]&lt;=60, "30 to 60 mins", Calls[[#This Row],[Duration]]&lt;=120, "1 to 2 hours", TRUE, "More than 2 hours")</f>
        <v>1 to 2 hours</v>
      </c>
      <c r="L795" s="4">
        <f>ROUND(Calls[[#This Row],[Satisfaction Rating]],0)</f>
        <v>4</v>
      </c>
    </row>
    <row r="796" spans="2:12" x14ac:dyDescent="0.3">
      <c r="B796" s="5" t="s">
        <v>818</v>
      </c>
      <c r="C796" s="6" t="s">
        <v>8</v>
      </c>
      <c r="D796" s="4">
        <v>86</v>
      </c>
      <c r="E796" s="13" t="s">
        <v>10</v>
      </c>
      <c r="F796" s="14">
        <v>45203</v>
      </c>
      <c r="G796" s="4">
        <v>92</v>
      </c>
      <c r="H796" s="4">
        <v>2.4</v>
      </c>
      <c r="I796" s="4">
        <f>IF(MONTH(Calls[[#This Row],[Date of Call]])&lt;=6, YEAR(Calls[[#This Row],[Date of Call]]), YEAR(Calls[[#This Row],[Date of Call]])+1)</f>
        <v>2024</v>
      </c>
      <c r="J796" s="5" t="str">
        <f>TEXT(Calls[[#This Row],[Date of Call]],"DDDD")</f>
        <v>Wednesday</v>
      </c>
      <c r="K796" s="5" t="str">
        <f t="array" ref="K796">_xlfn.IFS(Calls[[#This Row],[Duration]]&lt;=10,"Under 10 mins", Calls[[#This Row],[Duration]]&lt;=30, "10 to 30 mins", Calls[[#This Row],[Duration]]&lt;=60, "30 to 60 mins", Calls[[#This Row],[Duration]]&lt;=120, "1 to 2 hours", TRUE, "More than 2 hours")</f>
        <v>1 to 2 hours</v>
      </c>
      <c r="L796" s="4">
        <f>ROUND(Calls[[#This Row],[Satisfaction Rating]],0)</f>
        <v>2</v>
      </c>
    </row>
    <row r="797" spans="2:12" x14ac:dyDescent="0.3">
      <c r="B797" s="5" t="s">
        <v>819</v>
      </c>
      <c r="C797" s="6" t="s">
        <v>16</v>
      </c>
      <c r="D797" s="4">
        <v>57</v>
      </c>
      <c r="E797" s="13" t="s">
        <v>13</v>
      </c>
      <c r="F797" s="14">
        <v>45203</v>
      </c>
      <c r="G797" s="4">
        <v>48</v>
      </c>
      <c r="H797" s="4">
        <v>4.5</v>
      </c>
      <c r="I797" s="4">
        <f>IF(MONTH(Calls[[#This Row],[Date of Call]])&lt;=6, YEAR(Calls[[#This Row],[Date of Call]]), YEAR(Calls[[#This Row],[Date of Call]])+1)</f>
        <v>2024</v>
      </c>
      <c r="J797" s="5" t="str">
        <f>TEXT(Calls[[#This Row],[Date of Call]],"DDDD")</f>
        <v>Wednesday</v>
      </c>
      <c r="K797" s="5" t="str">
        <f t="array" ref="K797">_xlfn.IFS(Calls[[#This Row],[Duration]]&lt;=10,"Under 10 mins", Calls[[#This Row],[Duration]]&lt;=30, "10 to 30 mins", Calls[[#This Row],[Duration]]&lt;=60, "30 to 60 mins", Calls[[#This Row],[Duration]]&lt;=120, "1 to 2 hours", TRUE, "More than 2 hours")</f>
        <v>30 to 60 mins</v>
      </c>
      <c r="L797" s="4">
        <f>ROUND(Calls[[#This Row],[Satisfaction Rating]],0)</f>
        <v>5</v>
      </c>
    </row>
    <row r="798" spans="2:12" x14ac:dyDescent="0.3">
      <c r="B798" s="5" t="s">
        <v>820</v>
      </c>
      <c r="C798" s="6" t="s">
        <v>21</v>
      </c>
      <c r="D798" s="4">
        <v>103</v>
      </c>
      <c r="E798" s="13" t="s">
        <v>6</v>
      </c>
      <c r="F798" s="14">
        <v>45203</v>
      </c>
      <c r="G798" s="4">
        <v>160</v>
      </c>
      <c r="H798" s="4">
        <v>4.5</v>
      </c>
      <c r="I798" s="4">
        <f>IF(MONTH(Calls[[#This Row],[Date of Call]])&lt;=6, YEAR(Calls[[#This Row],[Date of Call]]), YEAR(Calls[[#This Row],[Date of Call]])+1)</f>
        <v>2024</v>
      </c>
      <c r="J798" s="5" t="str">
        <f>TEXT(Calls[[#This Row],[Date of Call]],"DDDD")</f>
        <v>Wednesday</v>
      </c>
      <c r="K798" s="5" t="str">
        <f t="array" ref="K798">_xlfn.IFS(Calls[[#This Row],[Duration]]&lt;=10,"Under 10 mins", Calls[[#This Row],[Duration]]&lt;=30, "10 to 30 mins", Calls[[#This Row],[Duration]]&lt;=60, "30 to 60 mins", Calls[[#This Row],[Duration]]&lt;=120, "1 to 2 hours", TRUE, "More than 2 hours")</f>
        <v>1 to 2 hours</v>
      </c>
      <c r="L798" s="4">
        <f>ROUND(Calls[[#This Row],[Satisfaction Rating]],0)</f>
        <v>5</v>
      </c>
    </row>
    <row r="799" spans="2:12" x14ac:dyDescent="0.3">
      <c r="B799" s="5" t="s">
        <v>821</v>
      </c>
      <c r="C799" s="6" t="s">
        <v>14</v>
      </c>
      <c r="D799" s="4">
        <v>138</v>
      </c>
      <c r="E799" s="13" t="s">
        <v>13</v>
      </c>
      <c r="F799" s="14">
        <v>45204</v>
      </c>
      <c r="G799" s="4">
        <v>155</v>
      </c>
      <c r="H799" s="4">
        <v>2.7</v>
      </c>
      <c r="I799" s="4">
        <f>IF(MONTH(Calls[[#This Row],[Date of Call]])&lt;=6, YEAR(Calls[[#This Row],[Date of Call]]), YEAR(Calls[[#This Row],[Date of Call]])+1)</f>
        <v>2024</v>
      </c>
      <c r="J799" s="5" t="str">
        <f>TEXT(Calls[[#This Row],[Date of Call]],"DDDD")</f>
        <v>Thursday</v>
      </c>
      <c r="K799" s="5" t="str">
        <f t="array" ref="K799">_xlfn.IFS(Calls[[#This Row],[Duration]]&lt;=10,"Under 10 mins", Calls[[#This Row],[Duration]]&lt;=30, "10 to 30 mins", Calls[[#This Row],[Duration]]&lt;=60, "30 to 60 mins", Calls[[#This Row],[Duration]]&lt;=120, "1 to 2 hours", TRUE, "More than 2 hours")</f>
        <v>More than 2 hours</v>
      </c>
      <c r="L799" s="4">
        <f>ROUND(Calls[[#This Row],[Satisfaction Rating]],0)</f>
        <v>3</v>
      </c>
    </row>
    <row r="800" spans="2:12" x14ac:dyDescent="0.3">
      <c r="B800" s="5" t="s">
        <v>822</v>
      </c>
      <c r="C800" s="6" t="s">
        <v>18</v>
      </c>
      <c r="D800" s="4">
        <v>88</v>
      </c>
      <c r="E800" s="13" t="s">
        <v>9</v>
      </c>
      <c r="F800" s="14">
        <v>45204</v>
      </c>
      <c r="G800" s="4">
        <v>100</v>
      </c>
      <c r="H800" s="4">
        <v>4.9000000000000004</v>
      </c>
      <c r="I800" s="4">
        <f>IF(MONTH(Calls[[#This Row],[Date of Call]])&lt;=6, YEAR(Calls[[#This Row],[Date of Call]]), YEAR(Calls[[#This Row],[Date of Call]])+1)</f>
        <v>2024</v>
      </c>
      <c r="J800" s="5" t="str">
        <f>TEXT(Calls[[#This Row],[Date of Call]],"DDDD")</f>
        <v>Thursday</v>
      </c>
      <c r="K800" s="5" t="str">
        <f t="array" ref="K800">_xlfn.IFS(Calls[[#This Row],[Duration]]&lt;=10,"Under 10 mins", Calls[[#This Row],[Duration]]&lt;=30, "10 to 30 mins", Calls[[#This Row],[Duration]]&lt;=60, "30 to 60 mins", Calls[[#This Row],[Duration]]&lt;=120, "1 to 2 hours", TRUE, "More than 2 hours")</f>
        <v>1 to 2 hours</v>
      </c>
      <c r="L800" s="4">
        <f>ROUND(Calls[[#This Row],[Satisfaction Rating]],0)</f>
        <v>5</v>
      </c>
    </row>
    <row r="801" spans="2:12" x14ac:dyDescent="0.3">
      <c r="B801" s="5" t="s">
        <v>823</v>
      </c>
      <c r="C801" s="6" t="s">
        <v>22</v>
      </c>
      <c r="D801" s="4">
        <v>118</v>
      </c>
      <c r="E801" s="13" t="s">
        <v>11</v>
      </c>
      <c r="F801" s="14">
        <v>45204</v>
      </c>
      <c r="G801" s="4">
        <v>56</v>
      </c>
      <c r="H801" s="4">
        <v>3.7</v>
      </c>
      <c r="I801" s="4">
        <f>IF(MONTH(Calls[[#This Row],[Date of Call]])&lt;=6, YEAR(Calls[[#This Row],[Date of Call]]), YEAR(Calls[[#This Row],[Date of Call]])+1)</f>
        <v>2024</v>
      </c>
      <c r="J801" s="5" t="str">
        <f>TEXT(Calls[[#This Row],[Date of Call]],"DDDD")</f>
        <v>Thursday</v>
      </c>
      <c r="K801" s="5" t="str">
        <f t="array" ref="K801">_xlfn.IFS(Calls[[#This Row],[Duration]]&lt;=10,"Under 10 mins", Calls[[#This Row],[Duration]]&lt;=30, "10 to 30 mins", Calls[[#This Row],[Duration]]&lt;=60, "30 to 60 mins", Calls[[#This Row],[Duration]]&lt;=120, "1 to 2 hours", TRUE, "More than 2 hours")</f>
        <v>1 to 2 hours</v>
      </c>
      <c r="L801" s="4">
        <f>ROUND(Calls[[#This Row],[Satisfaction Rating]],0)</f>
        <v>4</v>
      </c>
    </row>
    <row r="802" spans="2:12" x14ac:dyDescent="0.3">
      <c r="B802" s="5" t="s">
        <v>824</v>
      </c>
      <c r="C802" s="6" t="s">
        <v>8</v>
      </c>
      <c r="D802" s="4">
        <v>4</v>
      </c>
      <c r="E802" s="13" t="s">
        <v>10</v>
      </c>
      <c r="F802" s="14">
        <v>45204</v>
      </c>
      <c r="G802" s="4">
        <v>170</v>
      </c>
      <c r="H802" s="4">
        <v>3.9</v>
      </c>
      <c r="I802" s="4">
        <f>IF(MONTH(Calls[[#This Row],[Date of Call]])&lt;=6, YEAR(Calls[[#This Row],[Date of Call]]), YEAR(Calls[[#This Row],[Date of Call]])+1)</f>
        <v>2024</v>
      </c>
      <c r="J802" s="5" t="str">
        <f>TEXT(Calls[[#This Row],[Date of Call]],"DDDD")</f>
        <v>Thursday</v>
      </c>
      <c r="K802" s="5" t="str">
        <f t="array" ref="K802">_xlfn.IFS(Calls[[#This Row],[Duration]]&lt;=10,"Under 10 mins", Calls[[#This Row],[Duration]]&lt;=30, "10 to 30 mins", Calls[[#This Row],[Duration]]&lt;=60, "30 to 60 mins", Calls[[#This Row],[Duration]]&lt;=120, "1 to 2 hours", TRUE, "More than 2 hours")</f>
        <v>Under 10 mins</v>
      </c>
      <c r="L802" s="4">
        <f>ROUND(Calls[[#This Row],[Satisfaction Rating]],0)</f>
        <v>4</v>
      </c>
    </row>
    <row r="803" spans="2:12" x14ac:dyDescent="0.3">
      <c r="B803" s="5" t="s">
        <v>825</v>
      </c>
      <c r="C803" s="6" t="s">
        <v>17</v>
      </c>
      <c r="D803" s="4">
        <v>78</v>
      </c>
      <c r="E803" s="13" t="s">
        <v>6</v>
      </c>
      <c r="F803" s="14">
        <v>45205</v>
      </c>
      <c r="G803" s="4">
        <v>74</v>
      </c>
      <c r="H803" s="4">
        <v>3.5</v>
      </c>
      <c r="I803" s="4">
        <f>IF(MONTH(Calls[[#This Row],[Date of Call]])&lt;=6, YEAR(Calls[[#This Row],[Date of Call]]), YEAR(Calls[[#This Row],[Date of Call]])+1)</f>
        <v>2024</v>
      </c>
      <c r="J803" s="5" t="str">
        <f>TEXT(Calls[[#This Row],[Date of Call]],"DDDD")</f>
        <v>Friday</v>
      </c>
      <c r="K803" s="5" t="str">
        <f t="array" ref="K803">_xlfn.IFS(Calls[[#This Row],[Duration]]&lt;=10,"Under 10 mins", Calls[[#This Row],[Duration]]&lt;=30, "10 to 30 mins", Calls[[#This Row],[Duration]]&lt;=60, "30 to 60 mins", Calls[[#This Row],[Duration]]&lt;=120, "1 to 2 hours", TRUE, "More than 2 hours")</f>
        <v>1 to 2 hours</v>
      </c>
      <c r="L803" s="4">
        <f>ROUND(Calls[[#This Row],[Satisfaction Rating]],0)</f>
        <v>4</v>
      </c>
    </row>
    <row r="804" spans="2:12" x14ac:dyDescent="0.3">
      <c r="B804" s="5" t="s">
        <v>826</v>
      </c>
      <c r="C804" s="6" t="s">
        <v>7</v>
      </c>
      <c r="D804" s="4">
        <v>69</v>
      </c>
      <c r="E804" s="13" t="s">
        <v>10</v>
      </c>
      <c r="F804" s="14">
        <v>45205</v>
      </c>
      <c r="G804" s="4">
        <v>99</v>
      </c>
      <c r="H804" s="4">
        <v>2.7</v>
      </c>
      <c r="I804" s="4">
        <f>IF(MONTH(Calls[[#This Row],[Date of Call]])&lt;=6, YEAR(Calls[[#This Row],[Date of Call]]), YEAR(Calls[[#This Row],[Date of Call]])+1)</f>
        <v>2024</v>
      </c>
      <c r="J804" s="5" t="str">
        <f>TEXT(Calls[[#This Row],[Date of Call]],"DDDD")</f>
        <v>Friday</v>
      </c>
      <c r="K804" s="5" t="str">
        <f t="array" ref="K804">_xlfn.IFS(Calls[[#This Row],[Duration]]&lt;=10,"Under 10 mins", Calls[[#This Row],[Duration]]&lt;=30, "10 to 30 mins", Calls[[#This Row],[Duration]]&lt;=60, "30 to 60 mins", Calls[[#This Row],[Duration]]&lt;=120, "1 to 2 hours", TRUE, "More than 2 hours")</f>
        <v>1 to 2 hours</v>
      </c>
      <c r="L804" s="4">
        <f>ROUND(Calls[[#This Row],[Satisfaction Rating]],0)</f>
        <v>3</v>
      </c>
    </row>
    <row r="805" spans="2:12" x14ac:dyDescent="0.3">
      <c r="B805" s="5" t="s">
        <v>827</v>
      </c>
      <c r="C805" s="6" t="s">
        <v>15</v>
      </c>
      <c r="D805" s="4">
        <v>90</v>
      </c>
      <c r="E805" s="13" t="s">
        <v>13</v>
      </c>
      <c r="F805" s="14">
        <v>45205</v>
      </c>
      <c r="G805" s="4">
        <v>84</v>
      </c>
      <c r="H805" s="4">
        <v>3.9</v>
      </c>
      <c r="I805" s="4">
        <f>IF(MONTH(Calls[[#This Row],[Date of Call]])&lt;=6, YEAR(Calls[[#This Row],[Date of Call]]), YEAR(Calls[[#This Row],[Date of Call]])+1)</f>
        <v>2024</v>
      </c>
      <c r="J805" s="5" t="str">
        <f>TEXT(Calls[[#This Row],[Date of Call]],"DDDD")</f>
        <v>Friday</v>
      </c>
      <c r="K805" s="5" t="str">
        <f t="array" ref="K805">_xlfn.IFS(Calls[[#This Row],[Duration]]&lt;=10,"Under 10 mins", Calls[[#This Row],[Duration]]&lt;=30, "10 to 30 mins", Calls[[#This Row],[Duration]]&lt;=60, "30 to 60 mins", Calls[[#This Row],[Duration]]&lt;=120, "1 to 2 hours", TRUE, "More than 2 hours")</f>
        <v>1 to 2 hours</v>
      </c>
      <c r="L805" s="4">
        <f>ROUND(Calls[[#This Row],[Satisfaction Rating]],0)</f>
        <v>4</v>
      </c>
    </row>
    <row r="806" spans="2:12" x14ac:dyDescent="0.3">
      <c r="B806" s="5" t="s">
        <v>828</v>
      </c>
      <c r="C806" s="6" t="s">
        <v>7</v>
      </c>
      <c r="D806" s="4">
        <v>134</v>
      </c>
      <c r="E806" s="13" t="s">
        <v>10</v>
      </c>
      <c r="F806" s="14">
        <v>45205</v>
      </c>
      <c r="G806" s="4">
        <v>35</v>
      </c>
      <c r="H806" s="4">
        <v>3.4</v>
      </c>
      <c r="I806" s="4">
        <f>IF(MONTH(Calls[[#This Row],[Date of Call]])&lt;=6, YEAR(Calls[[#This Row],[Date of Call]]), YEAR(Calls[[#This Row],[Date of Call]])+1)</f>
        <v>2024</v>
      </c>
      <c r="J806" s="5" t="str">
        <f>TEXT(Calls[[#This Row],[Date of Call]],"DDDD")</f>
        <v>Friday</v>
      </c>
      <c r="K806" s="5" t="str">
        <f t="array" ref="K806">_xlfn.IFS(Calls[[#This Row],[Duration]]&lt;=10,"Under 10 mins", Calls[[#This Row],[Duration]]&lt;=30, "10 to 30 mins", Calls[[#This Row],[Duration]]&lt;=60, "30 to 60 mins", Calls[[#This Row],[Duration]]&lt;=120, "1 to 2 hours", TRUE, "More than 2 hours")</f>
        <v>More than 2 hours</v>
      </c>
      <c r="L806" s="4">
        <f>ROUND(Calls[[#This Row],[Satisfaction Rating]],0)</f>
        <v>3</v>
      </c>
    </row>
    <row r="807" spans="2:12" x14ac:dyDescent="0.3">
      <c r="B807" s="5" t="s">
        <v>829</v>
      </c>
      <c r="C807" s="6" t="s">
        <v>12</v>
      </c>
      <c r="D807" s="4">
        <v>65</v>
      </c>
      <c r="E807" s="13" t="s">
        <v>11</v>
      </c>
      <c r="F807" s="14">
        <v>45205</v>
      </c>
      <c r="G807" s="4">
        <v>150</v>
      </c>
      <c r="H807" s="4">
        <v>5</v>
      </c>
      <c r="I807" s="4">
        <f>IF(MONTH(Calls[[#This Row],[Date of Call]])&lt;=6, YEAR(Calls[[#This Row],[Date of Call]]), YEAR(Calls[[#This Row],[Date of Call]])+1)</f>
        <v>2024</v>
      </c>
      <c r="J807" s="5" t="str">
        <f>TEXT(Calls[[#This Row],[Date of Call]],"DDDD")</f>
        <v>Friday</v>
      </c>
      <c r="K807" s="5" t="str">
        <f t="array" ref="K807">_xlfn.IFS(Calls[[#This Row],[Duration]]&lt;=10,"Under 10 mins", Calls[[#This Row],[Duration]]&lt;=30, "10 to 30 mins", Calls[[#This Row],[Duration]]&lt;=60, "30 to 60 mins", Calls[[#This Row],[Duration]]&lt;=120, "1 to 2 hours", TRUE, "More than 2 hours")</f>
        <v>1 to 2 hours</v>
      </c>
      <c r="L807" s="4">
        <f>ROUND(Calls[[#This Row],[Satisfaction Rating]],0)</f>
        <v>5</v>
      </c>
    </row>
    <row r="808" spans="2:12" x14ac:dyDescent="0.3">
      <c r="B808" s="5" t="s">
        <v>830</v>
      </c>
      <c r="C808" s="6" t="s">
        <v>23</v>
      </c>
      <c r="D808" s="4">
        <v>54</v>
      </c>
      <c r="E808" s="13" t="s">
        <v>6</v>
      </c>
      <c r="F808" s="14">
        <v>45206</v>
      </c>
      <c r="G808" s="4">
        <v>176</v>
      </c>
      <c r="H808" s="4">
        <v>4.4000000000000004</v>
      </c>
      <c r="I808" s="4">
        <f>IF(MONTH(Calls[[#This Row],[Date of Call]])&lt;=6, YEAR(Calls[[#This Row],[Date of Call]]), YEAR(Calls[[#This Row],[Date of Call]])+1)</f>
        <v>2024</v>
      </c>
      <c r="J808" s="5" t="str">
        <f>TEXT(Calls[[#This Row],[Date of Call]],"DDDD")</f>
        <v>Saturday</v>
      </c>
      <c r="K808" s="5" t="str">
        <f t="array" ref="K808">_xlfn.IFS(Calls[[#This Row],[Duration]]&lt;=10,"Under 10 mins", Calls[[#This Row],[Duration]]&lt;=30, "10 to 30 mins", Calls[[#This Row],[Duration]]&lt;=60, "30 to 60 mins", Calls[[#This Row],[Duration]]&lt;=120, "1 to 2 hours", TRUE, "More than 2 hours")</f>
        <v>30 to 60 mins</v>
      </c>
      <c r="L808" s="4">
        <f>ROUND(Calls[[#This Row],[Satisfaction Rating]],0)</f>
        <v>4</v>
      </c>
    </row>
    <row r="809" spans="2:12" x14ac:dyDescent="0.3">
      <c r="B809" s="5" t="s">
        <v>831</v>
      </c>
      <c r="C809" s="6" t="s">
        <v>23</v>
      </c>
      <c r="D809" s="4">
        <v>90</v>
      </c>
      <c r="E809" s="13" t="s">
        <v>6</v>
      </c>
      <c r="F809" s="14">
        <v>45206</v>
      </c>
      <c r="G809" s="4">
        <v>84</v>
      </c>
      <c r="H809" s="4">
        <v>4.3</v>
      </c>
      <c r="I809" s="4">
        <f>IF(MONTH(Calls[[#This Row],[Date of Call]])&lt;=6, YEAR(Calls[[#This Row],[Date of Call]]), YEAR(Calls[[#This Row],[Date of Call]])+1)</f>
        <v>2024</v>
      </c>
      <c r="J809" s="5" t="str">
        <f>TEXT(Calls[[#This Row],[Date of Call]],"DDDD")</f>
        <v>Saturday</v>
      </c>
      <c r="K809" s="5" t="str">
        <f t="array" ref="K809">_xlfn.IFS(Calls[[#This Row],[Duration]]&lt;=10,"Under 10 mins", Calls[[#This Row],[Duration]]&lt;=30, "10 to 30 mins", Calls[[#This Row],[Duration]]&lt;=60, "30 to 60 mins", Calls[[#This Row],[Duration]]&lt;=120, "1 to 2 hours", TRUE, "More than 2 hours")</f>
        <v>1 to 2 hours</v>
      </c>
      <c r="L809" s="4">
        <f>ROUND(Calls[[#This Row],[Satisfaction Rating]],0)</f>
        <v>4</v>
      </c>
    </row>
    <row r="810" spans="2:12" x14ac:dyDescent="0.3">
      <c r="B810" s="5" t="s">
        <v>832</v>
      </c>
      <c r="C810" s="6" t="s">
        <v>15</v>
      </c>
      <c r="D810" s="4">
        <v>66</v>
      </c>
      <c r="E810" s="13" t="s">
        <v>6</v>
      </c>
      <c r="F810" s="14">
        <v>45206</v>
      </c>
      <c r="G810" s="4">
        <v>136</v>
      </c>
      <c r="H810" s="4">
        <v>4.7</v>
      </c>
      <c r="I810" s="4">
        <f>IF(MONTH(Calls[[#This Row],[Date of Call]])&lt;=6, YEAR(Calls[[#This Row],[Date of Call]]), YEAR(Calls[[#This Row],[Date of Call]])+1)</f>
        <v>2024</v>
      </c>
      <c r="J810" s="5" t="str">
        <f>TEXT(Calls[[#This Row],[Date of Call]],"DDDD")</f>
        <v>Saturday</v>
      </c>
      <c r="K810" s="5" t="str">
        <f t="array" ref="K810">_xlfn.IFS(Calls[[#This Row],[Duration]]&lt;=10,"Under 10 mins", Calls[[#This Row],[Duration]]&lt;=30, "10 to 30 mins", Calls[[#This Row],[Duration]]&lt;=60, "30 to 60 mins", Calls[[#This Row],[Duration]]&lt;=120, "1 to 2 hours", TRUE, "More than 2 hours")</f>
        <v>1 to 2 hours</v>
      </c>
      <c r="L810" s="4">
        <f>ROUND(Calls[[#This Row],[Satisfaction Rating]],0)</f>
        <v>5</v>
      </c>
    </row>
    <row r="811" spans="2:12" x14ac:dyDescent="0.3">
      <c r="B811" s="5" t="s">
        <v>833</v>
      </c>
      <c r="C811" s="6" t="s">
        <v>8</v>
      </c>
      <c r="D811" s="4">
        <v>150</v>
      </c>
      <c r="E811" s="13" t="s">
        <v>6</v>
      </c>
      <c r="F811" s="14">
        <v>45207</v>
      </c>
      <c r="G811" s="4">
        <v>70</v>
      </c>
      <c r="H811" s="4">
        <v>4.0999999999999996</v>
      </c>
      <c r="I811" s="4">
        <f>IF(MONTH(Calls[[#This Row],[Date of Call]])&lt;=6, YEAR(Calls[[#This Row],[Date of Call]]), YEAR(Calls[[#This Row],[Date of Call]])+1)</f>
        <v>2024</v>
      </c>
      <c r="J811" s="5" t="str">
        <f>TEXT(Calls[[#This Row],[Date of Call]],"DDDD")</f>
        <v>Sunday</v>
      </c>
      <c r="K811" s="5" t="str">
        <f t="array" ref="K811">_xlfn.IFS(Calls[[#This Row],[Duration]]&lt;=10,"Under 10 mins", Calls[[#This Row],[Duration]]&lt;=30, "10 to 30 mins", Calls[[#This Row],[Duration]]&lt;=60, "30 to 60 mins", Calls[[#This Row],[Duration]]&lt;=120, "1 to 2 hours", TRUE, "More than 2 hours")</f>
        <v>More than 2 hours</v>
      </c>
      <c r="L811" s="4">
        <f>ROUND(Calls[[#This Row],[Satisfaction Rating]],0)</f>
        <v>4</v>
      </c>
    </row>
    <row r="812" spans="2:12" x14ac:dyDescent="0.3">
      <c r="B812" s="5" t="s">
        <v>834</v>
      </c>
      <c r="C812" s="6" t="s">
        <v>24</v>
      </c>
      <c r="D812" s="4">
        <v>18</v>
      </c>
      <c r="E812" s="13" t="s">
        <v>11</v>
      </c>
      <c r="F812" s="14">
        <v>45207</v>
      </c>
      <c r="G812" s="4">
        <v>96</v>
      </c>
      <c r="H812" s="4">
        <v>4.8</v>
      </c>
      <c r="I812" s="4">
        <f>IF(MONTH(Calls[[#This Row],[Date of Call]])&lt;=6, YEAR(Calls[[#This Row],[Date of Call]]), YEAR(Calls[[#This Row],[Date of Call]])+1)</f>
        <v>2024</v>
      </c>
      <c r="J812" s="5" t="str">
        <f>TEXT(Calls[[#This Row],[Date of Call]],"DDDD")</f>
        <v>Sunday</v>
      </c>
      <c r="K812" s="5" t="str">
        <f t="array" ref="K812">_xlfn.IFS(Calls[[#This Row],[Duration]]&lt;=10,"Under 10 mins", Calls[[#This Row],[Duration]]&lt;=30, "10 to 30 mins", Calls[[#This Row],[Duration]]&lt;=60, "30 to 60 mins", Calls[[#This Row],[Duration]]&lt;=120, "1 to 2 hours", TRUE, "More than 2 hours")</f>
        <v>10 to 30 mins</v>
      </c>
      <c r="L812" s="4">
        <f>ROUND(Calls[[#This Row],[Satisfaction Rating]],0)</f>
        <v>5</v>
      </c>
    </row>
    <row r="813" spans="2:12" x14ac:dyDescent="0.3">
      <c r="B813" s="5" t="s">
        <v>835</v>
      </c>
      <c r="C813" s="6" t="s">
        <v>23</v>
      </c>
      <c r="D813" s="4">
        <v>87</v>
      </c>
      <c r="E813" s="13" t="s">
        <v>11</v>
      </c>
      <c r="F813" s="14">
        <v>45207</v>
      </c>
      <c r="G813" s="4">
        <v>23</v>
      </c>
      <c r="H813" s="4">
        <v>4.2</v>
      </c>
      <c r="I813" s="4">
        <f>IF(MONTH(Calls[[#This Row],[Date of Call]])&lt;=6, YEAR(Calls[[#This Row],[Date of Call]]), YEAR(Calls[[#This Row],[Date of Call]])+1)</f>
        <v>2024</v>
      </c>
      <c r="J813" s="5" t="str">
        <f>TEXT(Calls[[#This Row],[Date of Call]],"DDDD")</f>
        <v>Sunday</v>
      </c>
      <c r="K813" s="5" t="str">
        <f t="array" ref="K813">_xlfn.IFS(Calls[[#This Row],[Duration]]&lt;=10,"Under 10 mins", Calls[[#This Row],[Duration]]&lt;=30, "10 to 30 mins", Calls[[#This Row],[Duration]]&lt;=60, "30 to 60 mins", Calls[[#This Row],[Duration]]&lt;=120, "1 to 2 hours", TRUE, "More than 2 hours")</f>
        <v>1 to 2 hours</v>
      </c>
      <c r="L813" s="4">
        <f>ROUND(Calls[[#This Row],[Satisfaction Rating]],0)</f>
        <v>4</v>
      </c>
    </row>
    <row r="814" spans="2:12" x14ac:dyDescent="0.3">
      <c r="B814" s="5" t="s">
        <v>836</v>
      </c>
      <c r="C814" s="6" t="s">
        <v>14</v>
      </c>
      <c r="D814" s="4">
        <v>94</v>
      </c>
      <c r="E814" s="13" t="s">
        <v>6</v>
      </c>
      <c r="F814" s="14">
        <v>45208</v>
      </c>
      <c r="G814" s="4">
        <v>120</v>
      </c>
      <c r="H814" s="4">
        <v>3.4</v>
      </c>
      <c r="I814" s="4">
        <f>IF(MONTH(Calls[[#This Row],[Date of Call]])&lt;=6, YEAR(Calls[[#This Row],[Date of Call]]), YEAR(Calls[[#This Row],[Date of Call]])+1)</f>
        <v>2024</v>
      </c>
      <c r="J814" s="5" t="str">
        <f>TEXT(Calls[[#This Row],[Date of Call]],"DDDD")</f>
        <v>Monday</v>
      </c>
      <c r="K814" s="5" t="str">
        <f t="array" ref="K814">_xlfn.IFS(Calls[[#This Row],[Duration]]&lt;=10,"Under 10 mins", Calls[[#This Row],[Duration]]&lt;=30, "10 to 30 mins", Calls[[#This Row],[Duration]]&lt;=60, "30 to 60 mins", Calls[[#This Row],[Duration]]&lt;=120, "1 to 2 hours", TRUE, "More than 2 hours")</f>
        <v>1 to 2 hours</v>
      </c>
      <c r="L814" s="4">
        <f>ROUND(Calls[[#This Row],[Satisfaction Rating]],0)</f>
        <v>3</v>
      </c>
    </row>
    <row r="815" spans="2:12" x14ac:dyDescent="0.3">
      <c r="B815" s="5" t="s">
        <v>837</v>
      </c>
      <c r="C815" s="6" t="s">
        <v>16</v>
      </c>
      <c r="D815" s="4">
        <v>56</v>
      </c>
      <c r="E815" s="13" t="s">
        <v>6</v>
      </c>
      <c r="F815" s="14">
        <v>45208</v>
      </c>
      <c r="G815" s="4">
        <v>205</v>
      </c>
      <c r="H815" s="4">
        <v>3.3</v>
      </c>
      <c r="I815" s="4">
        <f>IF(MONTH(Calls[[#This Row],[Date of Call]])&lt;=6, YEAR(Calls[[#This Row],[Date of Call]]), YEAR(Calls[[#This Row],[Date of Call]])+1)</f>
        <v>2024</v>
      </c>
      <c r="J815" s="5" t="str">
        <f>TEXT(Calls[[#This Row],[Date of Call]],"DDDD")</f>
        <v>Monday</v>
      </c>
      <c r="K815" s="5" t="str">
        <f t="array" ref="K815">_xlfn.IFS(Calls[[#This Row],[Duration]]&lt;=10,"Under 10 mins", Calls[[#This Row],[Duration]]&lt;=30, "10 to 30 mins", Calls[[#This Row],[Duration]]&lt;=60, "30 to 60 mins", Calls[[#This Row],[Duration]]&lt;=120, "1 to 2 hours", TRUE, "More than 2 hours")</f>
        <v>30 to 60 mins</v>
      </c>
      <c r="L815" s="4">
        <f>ROUND(Calls[[#This Row],[Satisfaction Rating]],0)</f>
        <v>3</v>
      </c>
    </row>
    <row r="816" spans="2:12" x14ac:dyDescent="0.3">
      <c r="B816" s="5" t="s">
        <v>838</v>
      </c>
      <c r="C816" s="6" t="s">
        <v>22</v>
      </c>
      <c r="D816" s="4">
        <v>41</v>
      </c>
      <c r="E816" s="13" t="s">
        <v>9</v>
      </c>
      <c r="F816" s="14">
        <v>45209</v>
      </c>
      <c r="G816" s="4">
        <v>42</v>
      </c>
      <c r="H816" s="4">
        <v>3.8</v>
      </c>
      <c r="I816" s="4">
        <f>IF(MONTH(Calls[[#This Row],[Date of Call]])&lt;=6, YEAR(Calls[[#This Row],[Date of Call]]), YEAR(Calls[[#This Row],[Date of Call]])+1)</f>
        <v>2024</v>
      </c>
      <c r="J816" s="5" t="str">
        <f>TEXT(Calls[[#This Row],[Date of Call]],"DDDD")</f>
        <v>Tuesday</v>
      </c>
      <c r="K816" s="5" t="str">
        <f t="array" ref="K816">_xlfn.IFS(Calls[[#This Row],[Duration]]&lt;=10,"Under 10 mins", Calls[[#This Row],[Duration]]&lt;=30, "10 to 30 mins", Calls[[#This Row],[Duration]]&lt;=60, "30 to 60 mins", Calls[[#This Row],[Duration]]&lt;=120, "1 to 2 hours", TRUE, "More than 2 hours")</f>
        <v>30 to 60 mins</v>
      </c>
      <c r="L816" s="4">
        <f>ROUND(Calls[[#This Row],[Satisfaction Rating]],0)</f>
        <v>4</v>
      </c>
    </row>
    <row r="817" spans="2:12" x14ac:dyDescent="0.3">
      <c r="B817" s="5" t="s">
        <v>839</v>
      </c>
      <c r="C817" s="6" t="s">
        <v>8</v>
      </c>
      <c r="D817" s="4">
        <v>119</v>
      </c>
      <c r="E817" s="13" t="s">
        <v>13</v>
      </c>
      <c r="F817" s="14">
        <v>45209</v>
      </c>
      <c r="G817" s="4">
        <v>111</v>
      </c>
      <c r="H817" s="4">
        <v>3.9</v>
      </c>
      <c r="I817" s="4">
        <f>IF(MONTH(Calls[[#This Row],[Date of Call]])&lt;=6, YEAR(Calls[[#This Row],[Date of Call]]), YEAR(Calls[[#This Row],[Date of Call]])+1)</f>
        <v>2024</v>
      </c>
      <c r="J817" s="5" t="str">
        <f>TEXT(Calls[[#This Row],[Date of Call]],"DDDD")</f>
        <v>Tuesday</v>
      </c>
      <c r="K817" s="5" t="str">
        <f t="array" ref="K817">_xlfn.IFS(Calls[[#This Row],[Duration]]&lt;=10,"Under 10 mins", Calls[[#This Row],[Duration]]&lt;=30, "10 to 30 mins", Calls[[#This Row],[Duration]]&lt;=60, "30 to 60 mins", Calls[[#This Row],[Duration]]&lt;=120, "1 to 2 hours", TRUE, "More than 2 hours")</f>
        <v>1 to 2 hours</v>
      </c>
      <c r="L817" s="4">
        <f>ROUND(Calls[[#This Row],[Satisfaction Rating]],0)</f>
        <v>4</v>
      </c>
    </row>
    <row r="818" spans="2:12" x14ac:dyDescent="0.3">
      <c r="B818" s="5" t="s">
        <v>840</v>
      </c>
      <c r="C818" s="6" t="s">
        <v>21</v>
      </c>
      <c r="D818" s="4">
        <v>108</v>
      </c>
      <c r="E818" s="13" t="s">
        <v>6</v>
      </c>
      <c r="F818" s="14">
        <v>45209</v>
      </c>
      <c r="G818" s="4">
        <v>68</v>
      </c>
      <c r="H818" s="4">
        <v>2.5</v>
      </c>
      <c r="I818" s="4">
        <f>IF(MONTH(Calls[[#This Row],[Date of Call]])&lt;=6, YEAR(Calls[[#This Row],[Date of Call]]), YEAR(Calls[[#This Row],[Date of Call]])+1)</f>
        <v>2024</v>
      </c>
      <c r="J818" s="5" t="str">
        <f>TEXT(Calls[[#This Row],[Date of Call]],"DDDD")</f>
        <v>Tuesday</v>
      </c>
      <c r="K818" s="5" t="str">
        <f t="array" ref="K818">_xlfn.IFS(Calls[[#This Row],[Duration]]&lt;=10,"Under 10 mins", Calls[[#This Row],[Duration]]&lt;=30, "10 to 30 mins", Calls[[#This Row],[Duration]]&lt;=60, "30 to 60 mins", Calls[[#This Row],[Duration]]&lt;=120, "1 to 2 hours", TRUE, "More than 2 hours")</f>
        <v>1 to 2 hours</v>
      </c>
      <c r="L818" s="4">
        <f>ROUND(Calls[[#This Row],[Satisfaction Rating]],0)</f>
        <v>3</v>
      </c>
    </row>
    <row r="819" spans="2:12" x14ac:dyDescent="0.3">
      <c r="B819" s="5" t="s">
        <v>841</v>
      </c>
      <c r="C819" s="6" t="s">
        <v>17</v>
      </c>
      <c r="D819" s="4">
        <v>63</v>
      </c>
      <c r="E819" s="13" t="s">
        <v>10</v>
      </c>
      <c r="F819" s="14">
        <v>45209</v>
      </c>
      <c r="G819" s="4">
        <v>172</v>
      </c>
      <c r="H819" s="4">
        <v>4.9000000000000004</v>
      </c>
      <c r="I819" s="4">
        <f>IF(MONTH(Calls[[#This Row],[Date of Call]])&lt;=6, YEAR(Calls[[#This Row],[Date of Call]]), YEAR(Calls[[#This Row],[Date of Call]])+1)</f>
        <v>2024</v>
      </c>
      <c r="J819" s="5" t="str">
        <f>TEXT(Calls[[#This Row],[Date of Call]],"DDDD")</f>
        <v>Tuesday</v>
      </c>
      <c r="K819" s="5" t="str">
        <f t="array" ref="K819">_xlfn.IFS(Calls[[#This Row],[Duration]]&lt;=10,"Under 10 mins", Calls[[#This Row],[Duration]]&lt;=30, "10 to 30 mins", Calls[[#This Row],[Duration]]&lt;=60, "30 to 60 mins", Calls[[#This Row],[Duration]]&lt;=120, "1 to 2 hours", TRUE, "More than 2 hours")</f>
        <v>1 to 2 hours</v>
      </c>
      <c r="L819" s="4">
        <f>ROUND(Calls[[#This Row],[Satisfaction Rating]],0)</f>
        <v>5</v>
      </c>
    </row>
    <row r="820" spans="2:12" x14ac:dyDescent="0.3">
      <c r="B820" s="5" t="s">
        <v>842</v>
      </c>
      <c r="C820" s="6" t="s">
        <v>19</v>
      </c>
      <c r="D820" s="4">
        <v>59</v>
      </c>
      <c r="E820" s="13" t="s">
        <v>6</v>
      </c>
      <c r="F820" s="14">
        <v>45209</v>
      </c>
      <c r="G820" s="4">
        <v>152</v>
      </c>
      <c r="H820" s="4">
        <v>4.8</v>
      </c>
      <c r="I820" s="4">
        <f>IF(MONTH(Calls[[#This Row],[Date of Call]])&lt;=6, YEAR(Calls[[#This Row],[Date of Call]]), YEAR(Calls[[#This Row],[Date of Call]])+1)</f>
        <v>2024</v>
      </c>
      <c r="J820" s="5" t="str">
        <f>TEXT(Calls[[#This Row],[Date of Call]],"DDDD")</f>
        <v>Tuesday</v>
      </c>
      <c r="K820" s="5" t="str">
        <f t="array" ref="K820">_xlfn.IFS(Calls[[#This Row],[Duration]]&lt;=10,"Under 10 mins", Calls[[#This Row],[Duration]]&lt;=30, "10 to 30 mins", Calls[[#This Row],[Duration]]&lt;=60, "30 to 60 mins", Calls[[#This Row],[Duration]]&lt;=120, "1 to 2 hours", TRUE, "More than 2 hours")</f>
        <v>30 to 60 mins</v>
      </c>
      <c r="L820" s="4">
        <f>ROUND(Calls[[#This Row],[Satisfaction Rating]],0)</f>
        <v>5</v>
      </c>
    </row>
    <row r="821" spans="2:12" x14ac:dyDescent="0.3">
      <c r="B821" s="5" t="s">
        <v>843</v>
      </c>
      <c r="C821" s="6" t="s">
        <v>19</v>
      </c>
      <c r="D821" s="4">
        <v>90</v>
      </c>
      <c r="E821" s="13" t="s">
        <v>9</v>
      </c>
      <c r="F821" s="14">
        <v>45209</v>
      </c>
      <c r="G821" s="4">
        <v>48</v>
      </c>
      <c r="H821" s="4">
        <v>4.7</v>
      </c>
      <c r="I821" s="4">
        <f>IF(MONTH(Calls[[#This Row],[Date of Call]])&lt;=6, YEAR(Calls[[#This Row],[Date of Call]]), YEAR(Calls[[#This Row],[Date of Call]])+1)</f>
        <v>2024</v>
      </c>
      <c r="J821" s="5" t="str">
        <f>TEXT(Calls[[#This Row],[Date of Call]],"DDDD")</f>
        <v>Tuesday</v>
      </c>
      <c r="K821" s="5" t="str">
        <f t="array" ref="K821">_xlfn.IFS(Calls[[#This Row],[Duration]]&lt;=10,"Under 10 mins", Calls[[#This Row],[Duration]]&lt;=30, "10 to 30 mins", Calls[[#This Row],[Duration]]&lt;=60, "30 to 60 mins", Calls[[#This Row],[Duration]]&lt;=120, "1 to 2 hours", TRUE, "More than 2 hours")</f>
        <v>1 to 2 hours</v>
      </c>
      <c r="L821" s="4">
        <f>ROUND(Calls[[#This Row],[Satisfaction Rating]],0)</f>
        <v>5</v>
      </c>
    </row>
    <row r="822" spans="2:12" x14ac:dyDescent="0.3">
      <c r="B822" s="5" t="s">
        <v>844</v>
      </c>
      <c r="C822" s="6" t="s">
        <v>18</v>
      </c>
      <c r="D822" s="4">
        <v>55</v>
      </c>
      <c r="E822" s="13" t="s">
        <v>9</v>
      </c>
      <c r="F822" s="14">
        <v>45209</v>
      </c>
      <c r="G822" s="4">
        <v>25</v>
      </c>
      <c r="H822" s="4">
        <v>4.7</v>
      </c>
      <c r="I822" s="4">
        <f>IF(MONTH(Calls[[#This Row],[Date of Call]])&lt;=6, YEAR(Calls[[#This Row],[Date of Call]]), YEAR(Calls[[#This Row],[Date of Call]])+1)</f>
        <v>2024</v>
      </c>
      <c r="J822" s="5" t="str">
        <f>TEXT(Calls[[#This Row],[Date of Call]],"DDDD")</f>
        <v>Tuesday</v>
      </c>
      <c r="K822" s="5" t="str">
        <f t="array" ref="K822">_xlfn.IFS(Calls[[#This Row],[Duration]]&lt;=10,"Under 10 mins", Calls[[#This Row],[Duration]]&lt;=30, "10 to 30 mins", Calls[[#This Row],[Duration]]&lt;=60, "30 to 60 mins", Calls[[#This Row],[Duration]]&lt;=120, "1 to 2 hours", TRUE, "More than 2 hours")</f>
        <v>30 to 60 mins</v>
      </c>
      <c r="L822" s="4">
        <f>ROUND(Calls[[#This Row],[Satisfaction Rating]],0)</f>
        <v>5</v>
      </c>
    </row>
    <row r="823" spans="2:12" x14ac:dyDescent="0.3">
      <c r="B823" s="5" t="s">
        <v>845</v>
      </c>
      <c r="C823" s="6" t="s">
        <v>21</v>
      </c>
      <c r="D823" s="4">
        <v>84</v>
      </c>
      <c r="E823" s="13" t="s">
        <v>13</v>
      </c>
      <c r="F823" s="14">
        <v>45210</v>
      </c>
      <c r="G823" s="4">
        <v>54</v>
      </c>
      <c r="H823" s="4">
        <v>3.3</v>
      </c>
      <c r="I823" s="4">
        <f>IF(MONTH(Calls[[#This Row],[Date of Call]])&lt;=6, YEAR(Calls[[#This Row],[Date of Call]]), YEAR(Calls[[#This Row],[Date of Call]])+1)</f>
        <v>2024</v>
      </c>
      <c r="J823" s="5" t="str">
        <f>TEXT(Calls[[#This Row],[Date of Call]],"DDDD")</f>
        <v>Wednesday</v>
      </c>
      <c r="K823" s="5" t="str">
        <f t="array" ref="K823">_xlfn.IFS(Calls[[#This Row],[Duration]]&lt;=10,"Under 10 mins", Calls[[#This Row],[Duration]]&lt;=30, "10 to 30 mins", Calls[[#This Row],[Duration]]&lt;=60, "30 to 60 mins", Calls[[#This Row],[Duration]]&lt;=120, "1 to 2 hours", TRUE, "More than 2 hours")</f>
        <v>1 to 2 hours</v>
      </c>
      <c r="L823" s="4">
        <f>ROUND(Calls[[#This Row],[Satisfaction Rating]],0)</f>
        <v>3</v>
      </c>
    </row>
    <row r="824" spans="2:12" x14ac:dyDescent="0.3">
      <c r="B824" s="5" t="s">
        <v>846</v>
      </c>
      <c r="C824" s="6" t="s">
        <v>21</v>
      </c>
      <c r="D824" s="4">
        <v>150</v>
      </c>
      <c r="E824" s="13" t="s">
        <v>11</v>
      </c>
      <c r="F824" s="14">
        <v>45210</v>
      </c>
      <c r="G824" s="4">
        <v>108</v>
      </c>
      <c r="H824" s="4">
        <v>4.7</v>
      </c>
      <c r="I824" s="4">
        <f>IF(MONTH(Calls[[#This Row],[Date of Call]])&lt;=6, YEAR(Calls[[#This Row],[Date of Call]]), YEAR(Calls[[#This Row],[Date of Call]])+1)</f>
        <v>2024</v>
      </c>
      <c r="J824" s="5" t="str">
        <f>TEXT(Calls[[#This Row],[Date of Call]],"DDDD")</f>
        <v>Wednesday</v>
      </c>
      <c r="K824" s="5" t="str">
        <f t="array" ref="K824">_xlfn.IFS(Calls[[#This Row],[Duration]]&lt;=10,"Under 10 mins", Calls[[#This Row],[Duration]]&lt;=30, "10 to 30 mins", Calls[[#This Row],[Duration]]&lt;=60, "30 to 60 mins", Calls[[#This Row],[Duration]]&lt;=120, "1 to 2 hours", TRUE, "More than 2 hours")</f>
        <v>More than 2 hours</v>
      </c>
      <c r="L824" s="4">
        <f>ROUND(Calls[[#This Row],[Satisfaction Rating]],0)</f>
        <v>5</v>
      </c>
    </row>
    <row r="825" spans="2:12" x14ac:dyDescent="0.3">
      <c r="B825" s="5" t="s">
        <v>847</v>
      </c>
      <c r="C825" s="6" t="s">
        <v>5</v>
      </c>
      <c r="D825" s="4">
        <v>69</v>
      </c>
      <c r="E825" s="13" t="s">
        <v>6</v>
      </c>
      <c r="F825" s="14">
        <v>45210</v>
      </c>
      <c r="G825" s="4">
        <v>36</v>
      </c>
      <c r="H825" s="4">
        <v>4.5</v>
      </c>
      <c r="I825" s="4">
        <f>IF(MONTH(Calls[[#This Row],[Date of Call]])&lt;=6, YEAR(Calls[[#This Row],[Date of Call]]), YEAR(Calls[[#This Row],[Date of Call]])+1)</f>
        <v>2024</v>
      </c>
      <c r="J825" s="5" t="str">
        <f>TEXT(Calls[[#This Row],[Date of Call]],"DDDD")</f>
        <v>Wednesday</v>
      </c>
      <c r="K825" s="5" t="str">
        <f t="array" ref="K825">_xlfn.IFS(Calls[[#This Row],[Duration]]&lt;=10,"Under 10 mins", Calls[[#This Row],[Duration]]&lt;=30, "10 to 30 mins", Calls[[#This Row],[Duration]]&lt;=60, "30 to 60 mins", Calls[[#This Row],[Duration]]&lt;=120, "1 to 2 hours", TRUE, "More than 2 hours")</f>
        <v>1 to 2 hours</v>
      </c>
      <c r="L825" s="4">
        <f>ROUND(Calls[[#This Row],[Satisfaction Rating]],0)</f>
        <v>5</v>
      </c>
    </row>
    <row r="826" spans="2:12" x14ac:dyDescent="0.3">
      <c r="B826" s="5" t="s">
        <v>848</v>
      </c>
      <c r="C826" s="6" t="s">
        <v>20</v>
      </c>
      <c r="D826" s="4">
        <v>120</v>
      </c>
      <c r="E826" s="13" t="s">
        <v>9</v>
      </c>
      <c r="F826" s="14">
        <v>45211</v>
      </c>
      <c r="G826" s="4">
        <v>140</v>
      </c>
      <c r="H826" s="4">
        <v>4.5999999999999996</v>
      </c>
      <c r="I826" s="4">
        <f>IF(MONTH(Calls[[#This Row],[Date of Call]])&lt;=6, YEAR(Calls[[#This Row],[Date of Call]]), YEAR(Calls[[#This Row],[Date of Call]])+1)</f>
        <v>2024</v>
      </c>
      <c r="J826" s="5" t="str">
        <f>TEXT(Calls[[#This Row],[Date of Call]],"DDDD")</f>
        <v>Thursday</v>
      </c>
      <c r="K826" s="5" t="str">
        <f t="array" ref="K826">_xlfn.IFS(Calls[[#This Row],[Duration]]&lt;=10,"Under 10 mins", Calls[[#This Row],[Duration]]&lt;=30, "10 to 30 mins", Calls[[#This Row],[Duration]]&lt;=60, "30 to 60 mins", Calls[[#This Row],[Duration]]&lt;=120, "1 to 2 hours", TRUE, "More than 2 hours")</f>
        <v>1 to 2 hours</v>
      </c>
      <c r="L826" s="4">
        <f>ROUND(Calls[[#This Row],[Satisfaction Rating]],0)</f>
        <v>5</v>
      </c>
    </row>
    <row r="827" spans="2:12" x14ac:dyDescent="0.3">
      <c r="B827" s="5" t="s">
        <v>849</v>
      </c>
      <c r="C827" s="6" t="s">
        <v>23</v>
      </c>
      <c r="D827" s="4">
        <v>126</v>
      </c>
      <c r="E827" s="13" t="s">
        <v>13</v>
      </c>
      <c r="F827" s="14">
        <v>45211</v>
      </c>
      <c r="G827" s="4">
        <v>50</v>
      </c>
      <c r="H827" s="4">
        <v>4.8</v>
      </c>
      <c r="I827" s="4">
        <f>IF(MONTH(Calls[[#This Row],[Date of Call]])&lt;=6, YEAR(Calls[[#This Row],[Date of Call]]), YEAR(Calls[[#This Row],[Date of Call]])+1)</f>
        <v>2024</v>
      </c>
      <c r="J827" s="5" t="str">
        <f>TEXT(Calls[[#This Row],[Date of Call]],"DDDD")</f>
        <v>Thursday</v>
      </c>
      <c r="K827" s="5" t="str">
        <f t="array" ref="K827">_xlfn.IFS(Calls[[#This Row],[Duration]]&lt;=10,"Under 10 mins", Calls[[#This Row],[Duration]]&lt;=30, "10 to 30 mins", Calls[[#This Row],[Duration]]&lt;=60, "30 to 60 mins", Calls[[#This Row],[Duration]]&lt;=120, "1 to 2 hours", TRUE, "More than 2 hours")</f>
        <v>More than 2 hours</v>
      </c>
      <c r="L827" s="4">
        <f>ROUND(Calls[[#This Row],[Satisfaction Rating]],0)</f>
        <v>5</v>
      </c>
    </row>
    <row r="828" spans="2:12" x14ac:dyDescent="0.3">
      <c r="B828" s="5" t="s">
        <v>850</v>
      </c>
      <c r="C828" s="6" t="s">
        <v>5</v>
      </c>
      <c r="D828" s="4">
        <v>120</v>
      </c>
      <c r="E828" s="13" t="s">
        <v>10</v>
      </c>
      <c r="F828" s="14">
        <v>45211</v>
      </c>
      <c r="G828" s="4">
        <v>195</v>
      </c>
      <c r="H828" s="4">
        <v>4.3</v>
      </c>
      <c r="I828" s="4">
        <f>IF(MONTH(Calls[[#This Row],[Date of Call]])&lt;=6, YEAR(Calls[[#This Row],[Date of Call]]), YEAR(Calls[[#This Row],[Date of Call]])+1)</f>
        <v>2024</v>
      </c>
      <c r="J828" s="5" t="str">
        <f>TEXT(Calls[[#This Row],[Date of Call]],"DDDD")</f>
        <v>Thursday</v>
      </c>
      <c r="K828" s="5" t="str">
        <f t="array" ref="K828">_xlfn.IFS(Calls[[#This Row],[Duration]]&lt;=10,"Under 10 mins", Calls[[#This Row],[Duration]]&lt;=30, "10 to 30 mins", Calls[[#This Row],[Duration]]&lt;=60, "30 to 60 mins", Calls[[#This Row],[Duration]]&lt;=120, "1 to 2 hours", TRUE, "More than 2 hours")</f>
        <v>1 to 2 hours</v>
      </c>
      <c r="L828" s="4">
        <f>ROUND(Calls[[#This Row],[Satisfaction Rating]],0)</f>
        <v>4</v>
      </c>
    </row>
    <row r="829" spans="2:12" x14ac:dyDescent="0.3">
      <c r="B829" s="5" t="s">
        <v>851</v>
      </c>
      <c r="C829" s="6" t="s">
        <v>23</v>
      </c>
      <c r="D829" s="4">
        <v>139</v>
      </c>
      <c r="E829" s="13" t="s">
        <v>9</v>
      </c>
      <c r="F829" s="14">
        <v>45212</v>
      </c>
      <c r="G829" s="4">
        <v>48</v>
      </c>
      <c r="H829" s="4">
        <v>4.7</v>
      </c>
      <c r="I829" s="4">
        <f>IF(MONTH(Calls[[#This Row],[Date of Call]])&lt;=6, YEAR(Calls[[#This Row],[Date of Call]]), YEAR(Calls[[#This Row],[Date of Call]])+1)</f>
        <v>2024</v>
      </c>
      <c r="J829" s="5" t="str">
        <f>TEXT(Calls[[#This Row],[Date of Call]],"DDDD")</f>
        <v>Friday</v>
      </c>
      <c r="K829" s="5" t="str">
        <f t="array" ref="K829">_xlfn.IFS(Calls[[#This Row],[Duration]]&lt;=10,"Under 10 mins", Calls[[#This Row],[Duration]]&lt;=30, "10 to 30 mins", Calls[[#This Row],[Duration]]&lt;=60, "30 to 60 mins", Calls[[#This Row],[Duration]]&lt;=120, "1 to 2 hours", TRUE, "More than 2 hours")</f>
        <v>More than 2 hours</v>
      </c>
      <c r="L829" s="4">
        <f>ROUND(Calls[[#This Row],[Satisfaction Rating]],0)</f>
        <v>5</v>
      </c>
    </row>
    <row r="830" spans="2:12" x14ac:dyDescent="0.3">
      <c r="B830" s="5" t="s">
        <v>852</v>
      </c>
      <c r="C830" s="6" t="s">
        <v>18</v>
      </c>
      <c r="D830" s="4">
        <v>124</v>
      </c>
      <c r="E830" s="13" t="s">
        <v>6</v>
      </c>
      <c r="F830" s="14">
        <v>45213</v>
      </c>
      <c r="G830" s="4">
        <v>29</v>
      </c>
      <c r="H830" s="4">
        <v>4.8</v>
      </c>
      <c r="I830" s="4">
        <f>IF(MONTH(Calls[[#This Row],[Date of Call]])&lt;=6, YEAR(Calls[[#This Row],[Date of Call]]), YEAR(Calls[[#This Row],[Date of Call]])+1)</f>
        <v>2024</v>
      </c>
      <c r="J830" s="5" t="str">
        <f>TEXT(Calls[[#This Row],[Date of Call]],"DDDD")</f>
        <v>Saturday</v>
      </c>
      <c r="K830" s="5" t="str">
        <f t="array" ref="K830">_xlfn.IFS(Calls[[#This Row],[Duration]]&lt;=10,"Under 10 mins", Calls[[#This Row],[Duration]]&lt;=30, "10 to 30 mins", Calls[[#This Row],[Duration]]&lt;=60, "30 to 60 mins", Calls[[#This Row],[Duration]]&lt;=120, "1 to 2 hours", TRUE, "More than 2 hours")</f>
        <v>More than 2 hours</v>
      </c>
      <c r="L830" s="4">
        <f>ROUND(Calls[[#This Row],[Satisfaction Rating]],0)</f>
        <v>5</v>
      </c>
    </row>
    <row r="831" spans="2:12" x14ac:dyDescent="0.3">
      <c r="B831" s="5" t="s">
        <v>853</v>
      </c>
      <c r="C831" s="6" t="s">
        <v>20</v>
      </c>
      <c r="D831" s="4">
        <v>108</v>
      </c>
      <c r="E831" s="13" t="s">
        <v>10</v>
      </c>
      <c r="F831" s="14">
        <v>45213</v>
      </c>
      <c r="G831" s="4">
        <v>44</v>
      </c>
      <c r="H831" s="4">
        <v>4.7</v>
      </c>
      <c r="I831" s="4">
        <f>IF(MONTH(Calls[[#This Row],[Date of Call]])&lt;=6, YEAR(Calls[[#This Row],[Date of Call]]), YEAR(Calls[[#This Row],[Date of Call]])+1)</f>
        <v>2024</v>
      </c>
      <c r="J831" s="5" t="str">
        <f>TEXT(Calls[[#This Row],[Date of Call]],"DDDD")</f>
        <v>Saturday</v>
      </c>
      <c r="K831" s="5" t="str">
        <f t="array" ref="K831">_xlfn.IFS(Calls[[#This Row],[Duration]]&lt;=10,"Under 10 mins", Calls[[#This Row],[Duration]]&lt;=30, "10 to 30 mins", Calls[[#This Row],[Duration]]&lt;=60, "30 to 60 mins", Calls[[#This Row],[Duration]]&lt;=120, "1 to 2 hours", TRUE, "More than 2 hours")</f>
        <v>1 to 2 hours</v>
      </c>
      <c r="L831" s="4">
        <f>ROUND(Calls[[#This Row],[Satisfaction Rating]],0)</f>
        <v>5</v>
      </c>
    </row>
    <row r="832" spans="2:12" x14ac:dyDescent="0.3">
      <c r="B832" s="5" t="s">
        <v>854</v>
      </c>
      <c r="C832" s="6" t="s">
        <v>12</v>
      </c>
      <c r="D832" s="4">
        <v>132</v>
      </c>
      <c r="E832" s="13" t="s">
        <v>11</v>
      </c>
      <c r="F832" s="14">
        <v>45213</v>
      </c>
      <c r="G832" s="4">
        <v>140</v>
      </c>
      <c r="H832" s="4">
        <v>4.3</v>
      </c>
      <c r="I832" s="4">
        <f>IF(MONTH(Calls[[#This Row],[Date of Call]])&lt;=6, YEAR(Calls[[#This Row],[Date of Call]]), YEAR(Calls[[#This Row],[Date of Call]])+1)</f>
        <v>2024</v>
      </c>
      <c r="J832" s="5" t="str">
        <f>TEXT(Calls[[#This Row],[Date of Call]],"DDDD")</f>
        <v>Saturday</v>
      </c>
      <c r="K832" s="5" t="str">
        <f t="array" ref="K832">_xlfn.IFS(Calls[[#This Row],[Duration]]&lt;=10,"Under 10 mins", Calls[[#This Row],[Duration]]&lt;=30, "10 to 30 mins", Calls[[#This Row],[Duration]]&lt;=60, "30 to 60 mins", Calls[[#This Row],[Duration]]&lt;=120, "1 to 2 hours", TRUE, "More than 2 hours")</f>
        <v>More than 2 hours</v>
      </c>
      <c r="L832" s="4">
        <f>ROUND(Calls[[#This Row],[Satisfaction Rating]],0)</f>
        <v>4</v>
      </c>
    </row>
    <row r="833" spans="2:12" x14ac:dyDescent="0.3">
      <c r="B833" s="5" t="s">
        <v>855</v>
      </c>
      <c r="C833" s="6" t="s">
        <v>17</v>
      </c>
      <c r="D833" s="4">
        <v>67</v>
      </c>
      <c r="E833" s="13" t="s">
        <v>11</v>
      </c>
      <c r="F833" s="14">
        <v>45213</v>
      </c>
      <c r="G833" s="4">
        <v>105</v>
      </c>
      <c r="H833" s="4">
        <v>3.8</v>
      </c>
      <c r="I833" s="4">
        <f>IF(MONTH(Calls[[#This Row],[Date of Call]])&lt;=6, YEAR(Calls[[#This Row],[Date of Call]]), YEAR(Calls[[#This Row],[Date of Call]])+1)</f>
        <v>2024</v>
      </c>
      <c r="J833" s="5" t="str">
        <f>TEXT(Calls[[#This Row],[Date of Call]],"DDDD")</f>
        <v>Saturday</v>
      </c>
      <c r="K833" s="5" t="str">
        <f t="array" ref="K833">_xlfn.IFS(Calls[[#This Row],[Duration]]&lt;=10,"Under 10 mins", Calls[[#This Row],[Duration]]&lt;=30, "10 to 30 mins", Calls[[#This Row],[Duration]]&lt;=60, "30 to 60 mins", Calls[[#This Row],[Duration]]&lt;=120, "1 to 2 hours", TRUE, "More than 2 hours")</f>
        <v>1 to 2 hours</v>
      </c>
      <c r="L833" s="4">
        <f>ROUND(Calls[[#This Row],[Satisfaction Rating]],0)</f>
        <v>4</v>
      </c>
    </row>
    <row r="834" spans="2:12" x14ac:dyDescent="0.3">
      <c r="B834" s="5" t="s">
        <v>856</v>
      </c>
      <c r="C834" s="6" t="s">
        <v>15</v>
      </c>
      <c r="D834" s="4">
        <v>125</v>
      </c>
      <c r="E834" s="13" t="s">
        <v>11</v>
      </c>
      <c r="F834" s="14">
        <v>45213</v>
      </c>
      <c r="G834" s="4">
        <v>82</v>
      </c>
      <c r="H834" s="4">
        <v>4.5999999999999996</v>
      </c>
      <c r="I834" s="4">
        <f>IF(MONTH(Calls[[#This Row],[Date of Call]])&lt;=6, YEAR(Calls[[#This Row],[Date of Call]]), YEAR(Calls[[#This Row],[Date of Call]])+1)</f>
        <v>2024</v>
      </c>
      <c r="J834" s="5" t="str">
        <f>TEXT(Calls[[#This Row],[Date of Call]],"DDDD")</f>
        <v>Saturday</v>
      </c>
      <c r="K834" s="5" t="str">
        <f t="array" ref="K834">_xlfn.IFS(Calls[[#This Row],[Duration]]&lt;=10,"Under 10 mins", Calls[[#This Row],[Duration]]&lt;=30, "10 to 30 mins", Calls[[#This Row],[Duration]]&lt;=60, "30 to 60 mins", Calls[[#This Row],[Duration]]&lt;=120, "1 to 2 hours", TRUE, "More than 2 hours")</f>
        <v>More than 2 hours</v>
      </c>
      <c r="L834" s="4">
        <f>ROUND(Calls[[#This Row],[Satisfaction Rating]],0)</f>
        <v>5</v>
      </c>
    </row>
    <row r="835" spans="2:12" x14ac:dyDescent="0.3">
      <c r="B835" s="5" t="s">
        <v>857</v>
      </c>
      <c r="C835" s="6" t="s">
        <v>20</v>
      </c>
      <c r="D835" s="4">
        <v>23</v>
      </c>
      <c r="E835" s="13" t="s">
        <v>10</v>
      </c>
      <c r="F835" s="14">
        <v>45213</v>
      </c>
      <c r="G835" s="4">
        <v>24</v>
      </c>
      <c r="H835" s="4">
        <v>2.9</v>
      </c>
      <c r="I835" s="4">
        <f>IF(MONTH(Calls[[#This Row],[Date of Call]])&lt;=6, YEAR(Calls[[#This Row],[Date of Call]]), YEAR(Calls[[#This Row],[Date of Call]])+1)</f>
        <v>2024</v>
      </c>
      <c r="J835" s="5" t="str">
        <f>TEXT(Calls[[#This Row],[Date of Call]],"DDDD")</f>
        <v>Saturday</v>
      </c>
      <c r="K835" s="5" t="str">
        <f t="array" ref="K835">_xlfn.IFS(Calls[[#This Row],[Duration]]&lt;=10,"Under 10 mins", Calls[[#This Row],[Duration]]&lt;=30, "10 to 30 mins", Calls[[#This Row],[Duration]]&lt;=60, "30 to 60 mins", Calls[[#This Row],[Duration]]&lt;=120, "1 to 2 hours", TRUE, "More than 2 hours")</f>
        <v>10 to 30 mins</v>
      </c>
      <c r="L835" s="4">
        <f>ROUND(Calls[[#This Row],[Satisfaction Rating]],0)</f>
        <v>3</v>
      </c>
    </row>
    <row r="836" spans="2:12" x14ac:dyDescent="0.3">
      <c r="B836" s="5" t="s">
        <v>858</v>
      </c>
      <c r="C836" s="6" t="s">
        <v>8</v>
      </c>
      <c r="D836" s="4">
        <v>131</v>
      </c>
      <c r="E836" s="13" t="s">
        <v>6</v>
      </c>
      <c r="F836" s="14">
        <v>45214</v>
      </c>
      <c r="G836" s="4">
        <v>205</v>
      </c>
      <c r="H836" s="4">
        <v>4.8</v>
      </c>
      <c r="I836" s="4">
        <f>IF(MONTH(Calls[[#This Row],[Date of Call]])&lt;=6, YEAR(Calls[[#This Row],[Date of Call]]), YEAR(Calls[[#This Row],[Date of Call]])+1)</f>
        <v>2024</v>
      </c>
      <c r="J836" s="5" t="str">
        <f>TEXT(Calls[[#This Row],[Date of Call]],"DDDD")</f>
        <v>Sunday</v>
      </c>
      <c r="K836" s="5" t="str">
        <f t="array" ref="K836">_xlfn.IFS(Calls[[#This Row],[Duration]]&lt;=10,"Under 10 mins", Calls[[#This Row],[Duration]]&lt;=30, "10 to 30 mins", Calls[[#This Row],[Duration]]&lt;=60, "30 to 60 mins", Calls[[#This Row],[Duration]]&lt;=120, "1 to 2 hours", TRUE, "More than 2 hours")</f>
        <v>More than 2 hours</v>
      </c>
      <c r="L836" s="4">
        <f>ROUND(Calls[[#This Row],[Satisfaction Rating]],0)</f>
        <v>5</v>
      </c>
    </row>
    <row r="837" spans="2:12" x14ac:dyDescent="0.3">
      <c r="B837" s="5" t="s">
        <v>859</v>
      </c>
      <c r="C837" s="6" t="s">
        <v>12</v>
      </c>
      <c r="D837" s="4">
        <v>56</v>
      </c>
      <c r="E837" s="13" t="s">
        <v>9</v>
      </c>
      <c r="F837" s="14">
        <v>45214</v>
      </c>
      <c r="G837" s="4">
        <v>225</v>
      </c>
      <c r="H837" s="4">
        <v>4.9000000000000004</v>
      </c>
      <c r="I837" s="4">
        <f>IF(MONTH(Calls[[#This Row],[Date of Call]])&lt;=6, YEAR(Calls[[#This Row],[Date of Call]]), YEAR(Calls[[#This Row],[Date of Call]])+1)</f>
        <v>2024</v>
      </c>
      <c r="J837" s="5" t="str">
        <f>TEXT(Calls[[#This Row],[Date of Call]],"DDDD")</f>
        <v>Sunday</v>
      </c>
      <c r="K837" s="5" t="str">
        <f t="array" ref="K837">_xlfn.IFS(Calls[[#This Row],[Duration]]&lt;=10,"Under 10 mins", Calls[[#This Row],[Duration]]&lt;=30, "10 to 30 mins", Calls[[#This Row],[Duration]]&lt;=60, "30 to 60 mins", Calls[[#This Row],[Duration]]&lt;=120, "1 to 2 hours", TRUE, "More than 2 hours")</f>
        <v>30 to 60 mins</v>
      </c>
      <c r="L837" s="4">
        <f>ROUND(Calls[[#This Row],[Satisfaction Rating]],0)</f>
        <v>5</v>
      </c>
    </row>
    <row r="838" spans="2:12" x14ac:dyDescent="0.3">
      <c r="B838" s="5" t="s">
        <v>860</v>
      </c>
      <c r="C838" s="6" t="s">
        <v>8</v>
      </c>
      <c r="D838" s="4">
        <v>70</v>
      </c>
      <c r="E838" s="13" t="s">
        <v>6</v>
      </c>
      <c r="F838" s="14">
        <v>45214</v>
      </c>
      <c r="G838" s="4">
        <v>50</v>
      </c>
      <c r="H838" s="4">
        <v>3.4</v>
      </c>
      <c r="I838" s="4">
        <f>IF(MONTH(Calls[[#This Row],[Date of Call]])&lt;=6, YEAR(Calls[[#This Row],[Date of Call]]), YEAR(Calls[[#This Row],[Date of Call]])+1)</f>
        <v>2024</v>
      </c>
      <c r="J838" s="5" t="str">
        <f>TEXT(Calls[[#This Row],[Date of Call]],"DDDD")</f>
        <v>Sunday</v>
      </c>
      <c r="K838" s="5" t="str">
        <f t="array" ref="K838">_xlfn.IFS(Calls[[#This Row],[Duration]]&lt;=10,"Under 10 mins", Calls[[#This Row],[Duration]]&lt;=30, "10 to 30 mins", Calls[[#This Row],[Duration]]&lt;=60, "30 to 60 mins", Calls[[#This Row],[Duration]]&lt;=120, "1 to 2 hours", TRUE, "More than 2 hours")</f>
        <v>1 to 2 hours</v>
      </c>
      <c r="L838" s="4">
        <f>ROUND(Calls[[#This Row],[Satisfaction Rating]],0)</f>
        <v>3</v>
      </c>
    </row>
    <row r="839" spans="2:12" x14ac:dyDescent="0.3">
      <c r="B839" s="5" t="s">
        <v>861</v>
      </c>
      <c r="C839" s="6" t="s">
        <v>8</v>
      </c>
      <c r="D839" s="4">
        <v>55</v>
      </c>
      <c r="E839" s="13" t="s">
        <v>11</v>
      </c>
      <c r="F839" s="14">
        <v>45214</v>
      </c>
      <c r="G839" s="4">
        <v>80</v>
      </c>
      <c r="H839" s="4">
        <v>4.3</v>
      </c>
      <c r="I839" s="4">
        <f>IF(MONTH(Calls[[#This Row],[Date of Call]])&lt;=6, YEAR(Calls[[#This Row],[Date of Call]]), YEAR(Calls[[#This Row],[Date of Call]])+1)</f>
        <v>2024</v>
      </c>
      <c r="J839" s="5" t="str">
        <f>TEXT(Calls[[#This Row],[Date of Call]],"DDDD")</f>
        <v>Sunday</v>
      </c>
      <c r="K839" s="5" t="str">
        <f t="array" ref="K839">_xlfn.IFS(Calls[[#This Row],[Duration]]&lt;=10,"Under 10 mins", Calls[[#This Row],[Duration]]&lt;=30, "10 to 30 mins", Calls[[#This Row],[Duration]]&lt;=60, "30 to 60 mins", Calls[[#This Row],[Duration]]&lt;=120, "1 to 2 hours", TRUE, "More than 2 hours")</f>
        <v>30 to 60 mins</v>
      </c>
      <c r="L839" s="4">
        <f>ROUND(Calls[[#This Row],[Satisfaction Rating]],0)</f>
        <v>4</v>
      </c>
    </row>
    <row r="840" spans="2:12" x14ac:dyDescent="0.3">
      <c r="B840" s="5" t="s">
        <v>862</v>
      </c>
      <c r="C840" s="6" t="s">
        <v>15</v>
      </c>
      <c r="D840" s="4">
        <v>77</v>
      </c>
      <c r="E840" s="13" t="s">
        <v>9</v>
      </c>
      <c r="F840" s="14">
        <v>45214</v>
      </c>
      <c r="G840" s="4">
        <v>78</v>
      </c>
      <c r="H840" s="4">
        <v>3.9</v>
      </c>
      <c r="I840" s="4">
        <f>IF(MONTH(Calls[[#This Row],[Date of Call]])&lt;=6, YEAR(Calls[[#This Row],[Date of Call]]), YEAR(Calls[[#This Row],[Date of Call]])+1)</f>
        <v>2024</v>
      </c>
      <c r="J840" s="5" t="str">
        <f>TEXT(Calls[[#This Row],[Date of Call]],"DDDD")</f>
        <v>Sunday</v>
      </c>
      <c r="K840" s="5" t="str">
        <f t="array" ref="K840">_xlfn.IFS(Calls[[#This Row],[Duration]]&lt;=10,"Under 10 mins", Calls[[#This Row],[Duration]]&lt;=30, "10 to 30 mins", Calls[[#This Row],[Duration]]&lt;=60, "30 to 60 mins", Calls[[#This Row],[Duration]]&lt;=120, "1 to 2 hours", TRUE, "More than 2 hours")</f>
        <v>1 to 2 hours</v>
      </c>
      <c r="L840" s="4">
        <f>ROUND(Calls[[#This Row],[Satisfaction Rating]],0)</f>
        <v>4</v>
      </c>
    </row>
    <row r="841" spans="2:12" x14ac:dyDescent="0.3">
      <c r="B841" s="5" t="s">
        <v>863</v>
      </c>
      <c r="C841" s="6" t="s">
        <v>21</v>
      </c>
      <c r="D841" s="4">
        <v>133</v>
      </c>
      <c r="E841" s="13" t="s">
        <v>6</v>
      </c>
      <c r="F841" s="14">
        <v>45215</v>
      </c>
      <c r="G841" s="4">
        <v>40</v>
      </c>
      <c r="H841" s="4">
        <v>3.9</v>
      </c>
      <c r="I841" s="4">
        <f>IF(MONTH(Calls[[#This Row],[Date of Call]])&lt;=6, YEAR(Calls[[#This Row],[Date of Call]]), YEAR(Calls[[#This Row],[Date of Call]])+1)</f>
        <v>2024</v>
      </c>
      <c r="J841" s="5" t="str">
        <f>TEXT(Calls[[#This Row],[Date of Call]],"DDDD")</f>
        <v>Monday</v>
      </c>
      <c r="K841" s="5" t="str">
        <f t="array" ref="K841">_xlfn.IFS(Calls[[#This Row],[Duration]]&lt;=10,"Under 10 mins", Calls[[#This Row],[Duration]]&lt;=30, "10 to 30 mins", Calls[[#This Row],[Duration]]&lt;=60, "30 to 60 mins", Calls[[#This Row],[Duration]]&lt;=120, "1 to 2 hours", TRUE, "More than 2 hours")</f>
        <v>More than 2 hours</v>
      </c>
      <c r="L841" s="4">
        <f>ROUND(Calls[[#This Row],[Satisfaction Rating]],0)</f>
        <v>4</v>
      </c>
    </row>
    <row r="842" spans="2:12" x14ac:dyDescent="0.3">
      <c r="B842" s="5" t="s">
        <v>864</v>
      </c>
      <c r="C842" s="6" t="s">
        <v>15</v>
      </c>
      <c r="D842" s="4">
        <v>77</v>
      </c>
      <c r="E842" s="13" t="s">
        <v>9</v>
      </c>
      <c r="F842" s="14">
        <v>45215</v>
      </c>
      <c r="G842" s="4">
        <v>176</v>
      </c>
      <c r="H842" s="4">
        <v>1.5</v>
      </c>
      <c r="I842" s="4">
        <f>IF(MONTH(Calls[[#This Row],[Date of Call]])&lt;=6, YEAR(Calls[[#This Row],[Date of Call]]), YEAR(Calls[[#This Row],[Date of Call]])+1)</f>
        <v>2024</v>
      </c>
      <c r="J842" s="5" t="str">
        <f>TEXT(Calls[[#This Row],[Date of Call]],"DDDD")</f>
        <v>Monday</v>
      </c>
      <c r="K842" s="5" t="str">
        <f t="array" ref="K842">_xlfn.IFS(Calls[[#This Row],[Duration]]&lt;=10,"Under 10 mins", Calls[[#This Row],[Duration]]&lt;=30, "10 to 30 mins", Calls[[#This Row],[Duration]]&lt;=60, "30 to 60 mins", Calls[[#This Row],[Duration]]&lt;=120, "1 to 2 hours", TRUE, "More than 2 hours")</f>
        <v>1 to 2 hours</v>
      </c>
      <c r="L842" s="4">
        <f>ROUND(Calls[[#This Row],[Satisfaction Rating]],0)</f>
        <v>2</v>
      </c>
    </row>
    <row r="843" spans="2:12" x14ac:dyDescent="0.3">
      <c r="B843" s="5" t="s">
        <v>865</v>
      </c>
      <c r="C843" s="6" t="s">
        <v>19</v>
      </c>
      <c r="D843" s="4">
        <v>103</v>
      </c>
      <c r="E843" s="13" t="s">
        <v>6</v>
      </c>
      <c r="F843" s="14">
        <v>45215</v>
      </c>
      <c r="G843" s="4">
        <v>78</v>
      </c>
      <c r="H843" s="4">
        <v>3</v>
      </c>
      <c r="I843" s="4">
        <f>IF(MONTH(Calls[[#This Row],[Date of Call]])&lt;=6, YEAR(Calls[[#This Row],[Date of Call]]), YEAR(Calls[[#This Row],[Date of Call]])+1)</f>
        <v>2024</v>
      </c>
      <c r="J843" s="5" t="str">
        <f>TEXT(Calls[[#This Row],[Date of Call]],"DDDD")</f>
        <v>Monday</v>
      </c>
      <c r="K843" s="5" t="str">
        <f t="array" ref="K843">_xlfn.IFS(Calls[[#This Row],[Duration]]&lt;=10,"Under 10 mins", Calls[[#This Row],[Duration]]&lt;=30, "10 to 30 mins", Calls[[#This Row],[Duration]]&lt;=60, "30 to 60 mins", Calls[[#This Row],[Duration]]&lt;=120, "1 to 2 hours", TRUE, "More than 2 hours")</f>
        <v>1 to 2 hours</v>
      </c>
      <c r="L843" s="4">
        <f>ROUND(Calls[[#This Row],[Satisfaction Rating]],0)</f>
        <v>3</v>
      </c>
    </row>
    <row r="844" spans="2:12" x14ac:dyDescent="0.3">
      <c r="B844" s="5" t="s">
        <v>866</v>
      </c>
      <c r="C844" s="6" t="s">
        <v>5</v>
      </c>
      <c r="D844" s="4">
        <v>32</v>
      </c>
      <c r="E844" s="13" t="s">
        <v>9</v>
      </c>
      <c r="F844" s="14">
        <v>45215</v>
      </c>
      <c r="G844" s="4">
        <v>42</v>
      </c>
      <c r="H844" s="4">
        <v>4.2</v>
      </c>
      <c r="I844" s="4">
        <f>IF(MONTH(Calls[[#This Row],[Date of Call]])&lt;=6, YEAR(Calls[[#This Row],[Date of Call]]), YEAR(Calls[[#This Row],[Date of Call]])+1)</f>
        <v>2024</v>
      </c>
      <c r="J844" s="5" t="str">
        <f>TEXT(Calls[[#This Row],[Date of Call]],"DDDD")</f>
        <v>Monday</v>
      </c>
      <c r="K844" s="5" t="str">
        <f t="array" ref="K844">_xlfn.IFS(Calls[[#This Row],[Duration]]&lt;=10,"Under 10 mins", Calls[[#This Row],[Duration]]&lt;=30, "10 to 30 mins", Calls[[#This Row],[Duration]]&lt;=60, "30 to 60 mins", Calls[[#This Row],[Duration]]&lt;=120, "1 to 2 hours", TRUE, "More than 2 hours")</f>
        <v>30 to 60 mins</v>
      </c>
      <c r="L844" s="4">
        <f>ROUND(Calls[[#This Row],[Satisfaction Rating]],0)</f>
        <v>4</v>
      </c>
    </row>
    <row r="845" spans="2:12" x14ac:dyDescent="0.3">
      <c r="B845" s="5" t="s">
        <v>867</v>
      </c>
      <c r="C845" s="6" t="s">
        <v>21</v>
      </c>
      <c r="D845" s="4">
        <v>30</v>
      </c>
      <c r="E845" s="13" t="s">
        <v>6</v>
      </c>
      <c r="F845" s="14">
        <v>45215</v>
      </c>
      <c r="G845" s="4">
        <v>38</v>
      </c>
      <c r="H845" s="4">
        <v>3.7</v>
      </c>
      <c r="I845" s="4">
        <f>IF(MONTH(Calls[[#This Row],[Date of Call]])&lt;=6, YEAR(Calls[[#This Row],[Date of Call]]), YEAR(Calls[[#This Row],[Date of Call]])+1)</f>
        <v>2024</v>
      </c>
      <c r="J845" s="5" t="str">
        <f>TEXT(Calls[[#This Row],[Date of Call]],"DDDD")</f>
        <v>Monday</v>
      </c>
      <c r="K845" s="5" t="str">
        <f t="array" ref="K845">_xlfn.IFS(Calls[[#This Row],[Duration]]&lt;=10,"Under 10 mins", Calls[[#This Row],[Duration]]&lt;=30, "10 to 30 mins", Calls[[#This Row],[Duration]]&lt;=60, "30 to 60 mins", Calls[[#This Row],[Duration]]&lt;=120, "1 to 2 hours", TRUE, "More than 2 hours")</f>
        <v>10 to 30 mins</v>
      </c>
      <c r="L845" s="4">
        <f>ROUND(Calls[[#This Row],[Satisfaction Rating]],0)</f>
        <v>4</v>
      </c>
    </row>
    <row r="846" spans="2:12" x14ac:dyDescent="0.3">
      <c r="B846" s="5" t="s">
        <v>868</v>
      </c>
      <c r="C846" s="6" t="s">
        <v>23</v>
      </c>
      <c r="D846" s="4">
        <v>87</v>
      </c>
      <c r="E846" s="13" t="s">
        <v>13</v>
      </c>
      <c r="F846" s="14">
        <v>45215</v>
      </c>
      <c r="G846" s="4">
        <v>27</v>
      </c>
      <c r="H846" s="4">
        <v>4.2</v>
      </c>
      <c r="I846" s="4">
        <f>IF(MONTH(Calls[[#This Row],[Date of Call]])&lt;=6, YEAR(Calls[[#This Row],[Date of Call]]), YEAR(Calls[[#This Row],[Date of Call]])+1)</f>
        <v>2024</v>
      </c>
      <c r="J846" s="5" t="str">
        <f>TEXT(Calls[[#This Row],[Date of Call]],"DDDD")</f>
        <v>Monday</v>
      </c>
      <c r="K846" s="5" t="str">
        <f t="array" ref="K846">_xlfn.IFS(Calls[[#This Row],[Duration]]&lt;=10,"Under 10 mins", Calls[[#This Row],[Duration]]&lt;=30, "10 to 30 mins", Calls[[#This Row],[Duration]]&lt;=60, "30 to 60 mins", Calls[[#This Row],[Duration]]&lt;=120, "1 to 2 hours", TRUE, "More than 2 hours")</f>
        <v>1 to 2 hours</v>
      </c>
      <c r="L846" s="4">
        <f>ROUND(Calls[[#This Row],[Satisfaction Rating]],0)</f>
        <v>4</v>
      </c>
    </row>
    <row r="847" spans="2:12" x14ac:dyDescent="0.3">
      <c r="B847" s="5" t="s">
        <v>869</v>
      </c>
      <c r="C847" s="6" t="s">
        <v>15</v>
      </c>
      <c r="D847" s="4">
        <v>137</v>
      </c>
      <c r="E847" s="13" t="s">
        <v>10</v>
      </c>
      <c r="F847" s="14">
        <v>45216</v>
      </c>
      <c r="G847" s="4">
        <v>45</v>
      </c>
      <c r="H847" s="4">
        <v>4.4000000000000004</v>
      </c>
      <c r="I847" s="4">
        <f>IF(MONTH(Calls[[#This Row],[Date of Call]])&lt;=6, YEAR(Calls[[#This Row],[Date of Call]]), YEAR(Calls[[#This Row],[Date of Call]])+1)</f>
        <v>2024</v>
      </c>
      <c r="J847" s="5" t="str">
        <f>TEXT(Calls[[#This Row],[Date of Call]],"DDDD")</f>
        <v>Tuesday</v>
      </c>
      <c r="K847" s="5" t="str">
        <f t="array" ref="K847">_xlfn.IFS(Calls[[#This Row],[Duration]]&lt;=10,"Under 10 mins", Calls[[#This Row],[Duration]]&lt;=30, "10 to 30 mins", Calls[[#This Row],[Duration]]&lt;=60, "30 to 60 mins", Calls[[#This Row],[Duration]]&lt;=120, "1 to 2 hours", TRUE, "More than 2 hours")</f>
        <v>More than 2 hours</v>
      </c>
      <c r="L847" s="4">
        <f>ROUND(Calls[[#This Row],[Satisfaction Rating]],0)</f>
        <v>4</v>
      </c>
    </row>
    <row r="848" spans="2:12" x14ac:dyDescent="0.3">
      <c r="B848" s="5" t="s">
        <v>870</v>
      </c>
      <c r="C848" s="6" t="s">
        <v>14</v>
      </c>
      <c r="D848" s="4">
        <v>96</v>
      </c>
      <c r="E848" s="13" t="s">
        <v>6</v>
      </c>
      <c r="F848" s="14">
        <v>45216</v>
      </c>
      <c r="G848" s="4">
        <v>215</v>
      </c>
      <c r="H848" s="4">
        <v>4</v>
      </c>
      <c r="I848" s="4">
        <f>IF(MONTH(Calls[[#This Row],[Date of Call]])&lt;=6, YEAR(Calls[[#This Row],[Date of Call]]), YEAR(Calls[[#This Row],[Date of Call]])+1)</f>
        <v>2024</v>
      </c>
      <c r="J848" s="5" t="str">
        <f>TEXT(Calls[[#This Row],[Date of Call]],"DDDD")</f>
        <v>Tuesday</v>
      </c>
      <c r="K848" s="5" t="str">
        <f t="array" ref="K848">_xlfn.IFS(Calls[[#This Row],[Duration]]&lt;=10,"Under 10 mins", Calls[[#This Row],[Duration]]&lt;=30, "10 to 30 mins", Calls[[#This Row],[Duration]]&lt;=60, "30 to 60 mins", Calls[[#This Row],[Duration]]&lt;=120, "1 to 2 hours", TRUE, "More than 2 hours")</f>
        <v>1 to 2 hours</v>
      </c>
      <c r="L848" s="4">
        <f>ROUND(Calls[[#This Row],[Satisfaction Rating]],0)</f>
        <v>4</v>
      </c>
    </row>
    <row r="849" spans="2:12" x14ac:dyDescent="0.3">
      <c r="B849" s="5" t="s">
        <v>871</v>
      </c>
      <c r="C849" s="6" t="s">
        <v>18</v>
      </c>
      <c r="D849" s="4">
        <v>155</v>
      </c>
      <c r="E849" s="13" t="s">
        <v>6</v>
      </c>
      <c r="F849" s="14">
        <v>45217</v>
      </c>
      <c r="G849" s="4">
        <v>72</v>
      </c>
      <c r="H849" s="4">
        <v>4.7</v>
      </c>
      <c r="I849" s="4">
        <f>IF(MONTH(Calls[[#This Row],[Date of Call]])&lt;=6, YEAR(Calls[[#This Row],[Date of Call]]), YEAR(Calls[[#This Row],[Date of Call]])+1)</f>
        <v>2024</v>
      </c>
      <c r="J849" s="5" t="str">
        <f>TEXT(Calls[[#This Row],[Date of Call]],"DDDD")</f>
        <v>Wednesday</v>
      </c>
      <c r="K849" s="5" t="str">
        <f t="array" ref="K849">_xlfn.IFS(Calls[[#This Row],[Duration]]&lt;=10,"Under 10 mins", Calls[[#This Row],[Duration]]&lt;=30, "10 to 30 mins", Calls[[#This Row],[Duration]]&lt;=60, "30 to 60 mins", Calls[[#This Row],[Duration]]&lt;=120, "1 to 2 hours", TRUE, "More than 2 hours")</f>
        <v>More than 2 hours</v>
      </c>
      <c r="L849" s="4">
        <f>ROUND(Calls[[#This Row],[Satisfaction Rating]],0)</f>
        <v>5</v>
      </c>
    </row>
    <row r="850" spans="2:12" x14ac:dyDescent="0.3">
      <c r="B850" s="5" t="s">
        <v>872</v>
      </c>
      <c r="C850" s="6" t="s">
        <v>21</v>
      </c>
      <c r="D850" s="4">
        <v>173</v>
      </c>
      <c r="E850" s="13" t="s">
        <v>11</v>
      </c>
      <c r="F850" s="14">
        <v>45217</v>
      </c>
      <c r="G850" s="4">
        <v>160</v>
      </c>
      <c r="H850" s="4">
        <v>2.8</v>
      </c>
      <c r="I850" s="4">
        <f>IF(MONTH(Calls[[#This Row],[Date of Call]])&lt;=6, YEAR(Calls[[#This Row],[Date of Call]]), YEAR(Calls[[#This Row],[Date of Call]])+1)</f>
        <v>2024</v>
      </c>
      <c r="J850" s="5" t="str">
        <f>TEXT(Calls[[#This Row],[Date of Call]],"DDDD")</f>
        <v>Wednesday</v>
      </c>
      <c r="K850" s="5" t="str">
        <f t="array" ref="K850">_xlfn.IFS(Calls[[#This Row],[Duration]]&lt;=10,"Under 10 mins", Calls[[#This Row],[Duration]]&lt;=30, "10 to 30 mins", Calls[[#This Row],[Duration]]&lt;=60, "30 to 60 mins", Calls[[#This Row],[Duration]]&lt;=120, "1 to 2 hours", TRUE, "More than 2 hours")</f>
        <v>More than 2 hours</v>
      </c>
      <c r="L850" s="4">
        <f>ROUND(Calls[[#This Row],[Satisfaction Rating]],0)</f>
        <v>3</v>
      </c>
    </row>
    <row r="851" spans="2:12" x14ac:dyDescent="0.3">
      <c r="B851" s="5" t="s">
        <v>873</v>
      </c>
      <c r="C851" s="6" t="s">
        <v>18</v>
      </c>
      <c r="D851" s="4">
        <v>127</v>
      </c>
      <c r="E851" s="13" t="s">
        <v>6</v>
      </c>
      <c r="F851" s="14">
        <v>45217</v>
      </c>
      <c r="G851" s="4">
        <v>165</v>
      </c>
      <c r="H851" s="4">
        <v>2.5</v>
      </c>
      <c r="I851" s="4">
        <f>IF(MONTH(Calls[[#This Row],[Date of Call]])&lt;=6, YEAR(Calls[[#This Row],[Date of Call]]), YEAR(Calls[[#This Row],[Date of Call]])+1)</f>
        <v>2024</v>
      </c>
      <c r="J851" s="5" t="str">
        <f>TEXT(Calls[[#This Row],[Date of Call]],"DDDD")</f>
        <v>Wednesday</v>
      </c>
      <c r="K851" s="5" t="str">
        <f t="array" ref="K851">_xlfn.IFS(Calls[[#This Row],[Duration]]&lt;=10,"Under 10 mins", Calls[[#This Row],[Duration]]&lt;=30, "10 to 30 mins", Calls[[#This Row],[Duration]]&lt;=60, "30 to 60 mins", Calls[[#This Row],[Duration]]&lt;=120, "1 to 2 hours", TRUE, "More than 2 hours")</f>
        <v>More than 2 hours</v>
      </c>
      <c r="L851" s="4">
        <f>ROUND(Calls[[#This Row],[Satisfaction Rating]],0)</f>
        <v>3</v>
      </c>
    </row>
    <row r="852" spans="2:12" x14ac:dyDescent="0.3">
      <c r="B852" s="5" t="s">
        <v>874</v>
      </c>
      <c r="C852" s="6" t="s">
        <v>12</v>
      </c>
      <c r="D852" s="4">
        <v>117</v>
      </c>
      <c r="E852" s="13" t="s">
        <v>11</v>
      </c>
      <c r="F852" s="14">
        <v>45217</v>
      </c>
      <c r="G852" s="4">
        <v>120</v>
      </c>
      <c r="H852" s="4">
        <v>3.4</v>
      </c>
      <c r="I852" s="4">
        <f>IF(MONTH(Calls[[#This Row],[Date of Call]])&lt;=6, YEAR(Calls[[#This Row],[Date of Call]]), YEAR(Calls[[#This Row],[Date of Call]])+1)</f>
        <v>2024</v>
      </c>
      <c r="J852" s="5" t="str">
        <f>TEXT(Calls[[#This Row],[Date of Call]],"DDDD")</f>
        <v>Wednesday</v>
      </c>
      <c r="K852" s="5" t="str">
        <f t="array" ref="K852">_xlfn.IFS(Calls[[#This Row],[Duration]]&lt;=10,"Under 10 mins", Calls[[#This Row],[Duration]]&lt;=30, "10 to 30 mins", Calls[[#This Row],[Duration]]&lt;=60, "30 to 60 mins", Calls[[#This Row],[Duration]]&lt;=120, "1 to 2 hours", TRUE, "More than 2 hours")</f>
        <v>1 to 2 hours</v>
      </c>
      <c r="L852" s="4">
        <f>ROUND(Calls[[#This Row],[Satisfaction Rating]],0)</f>
        <v>3</v>
      </c>
    </row>
    <row r="853" spans="2:12" x14ac:dyDescent="0.3">
      <c r="B853" s="5" t="s">
        <v>875</v>
      </c>
      <c r="C853" s="6" t="s">
        <v>20</v>
      </c>
      <c r="D853" s="4">
        <v>133</v>
      </c>
      <c r="E853" s="13" t="s">
        <v>9</v>
      </c>
      <c r="F853" s="14">
        <v>45217</v>
      </c>
      <c r="G853" s="4">
        <v>117</v>
      </c>
      <c r="H853" s="4">
        <v>4.8</v>
      </c>
      <c r="I853" s="4">
        <f>IF(MONTH(Calls[[#This Row],[Date of Call]])&lt;=6, YEAR(Calls[[#This Row],[Date of Call]]), YEAR(Calls[[#This Row],[Date of Call]])+1)</f>
        <v>2024</v>
      </c>
      <c r="J853" s="5" t="str">
        <f>TEXT(Calls[[#This Row],[Date of Call]],"DDDD")</f>
        <v>Wednesday</v>
      </c>
      <c r="K853" s="5" t="str">
        <f t="array" ref="K853">_xlfn.IFS(Calls[[#This Row],[Duration]]&lt;=10,"Under 10 mins", Calls[[#This Row],[Duration]]&lt;=30, "10 to 30 mins", Calls[[#This Row],[Duration]]&lt;=60, "30 to 60 mins", Calls[[#This Row],[Duration]]&lt;=120, "1 to 2 hours", TRUE, "More than 2 hours")</f>
        <v>More than 2 hours</v>
      </c>
      <c r="L853" s="4">
        <f>ROUND(Calls[[#This Row],[Satisfaction Rating]],0)</f>
        <v>5</v>
      </c>
    </row>
    <row r="854" spans="2:12" x14ac:dyDescent="0.3">
      <c r="B854" s="5" t="s">
        <v>876</v>
      </c>
      <c r="C854" s="6" t="s">
        <v>24</v>
      </c>
      <c r="D854" s="4">
        <v>166</v>
      </c>
      <c r="E854" s="13" t="s">
        <v>13</v>
      </c>
      <c r="F854" s="14">
        <v>45218</v>
      </c>
      <c r="G854" s="4">
        <v>29</v>
      </c>
      <c r="H854" s="4">
        <v>4.3</v>
      </c>
      <c r="I854" s="4">
        <f>IF(MONTH(Calls[[#This Row],[Date of Call]])&lt;=6, YEAR(Calls[[#This Row],[Date of Call]]), YEAR(Calls[[#This Row],[Date of Call]])+1)</f>
        <v>2024</v>
      </c>
      <c r="J854" s="5" t="str">
        <f>TEXT(Calls[[#This Row],[Date of Call]],"DDDD")</f>
        <v>Thursday</v>
      </c>
      <c r="K854" s="5" t="str">
        <f t="array" ref="K854">_xlfn.IFS(Calls[[#This Row],[Duration]]&lt;=10,"Under 10 mins", Calls[[#This Row],[Duration]]&lt;=30, "10 to 30 mins", Calls[[#This Row],[Duration]]&lt;=60, "30 to 60 mins", Calls[[#This Row],[Duration]]&lt;=120, "1 to 2 hours", TRUE, "More than 2 hours")</f>
        <v>More than 2 hours</v>
      </c>
      <c r="L854" s="4">
        <f>ROUND(Calls[[#This Row],[Satisfaction Rating]],0)</f>
        <v>4</v>
      </c>
    </row>
    <row r="855" spans="2:12" x14ac:dyDescent="0.3">
      <c r="B855" s="5" t="s">
        <v>877</v>
      </c>
      <c r="C855" s="6" t="s">
        <v>20</v>
      </c>
      <c r="D855" s="4">
        <v>50</v>
      </c>
      <c r="E855" s="13" t="s">
        <v>11</v>
      </c>
      <c r="F855" s="14">
        <v>45218</v>
      </c>
      <c r="G855" s="4">
        <v>64</v>
      </c>
      <c r="H855" s="4">
        <v>4.5</v>
      </c>
      <c r="I855" s="4">
        <f>IF(MONTH(Calls[[#This Row],[Date of Call]])&lt;=6, YEAR(Calls[[#This Row],[Date of Call]]), YEAR(Calls[[#This Row],[Date of Call]])+1)</f>
        <v>2024</v>
      </c>
      <c r="J855" s="5" t="str">
        <f>TEXT(Calls[[#This Row],[Date of Call]],"DDDD")</f>
        <v>Thursday</v>
      </c>
      <c r="K855" s="5" t="str">
        <f t="array" ref="K855">_xlfn.IFS(Calls[[#This Row],[Duration]]&lt;=10,"Under 10 mins", Calls[[#This Row],[Duration]]&lt;=30, "10 to 30 mins", Calls[[#This Row],[Duration]]&lt;=60, "30 to 60 mins", Calls[[#This Row],[Duration]]&lt;=120, "1 to 2 hours", TRUE, "More than 2 hours")</f>
        <v>30 to 60 mins</v>
      </c>
      <c r="L855" s="4">
        <f>ROUND(Calls[[#This Row],[Satisfaction Rating]],0)</f>
        <v>5</v>
      </c>
    </row>
    <row r="856" spans="2:12" x14ac:dyDescent="0.3">
      <c r="B856" s="5" t="s">
        <v>878</v>
      </c>
      <c r="C856" s="6" t="s">
        <v>19</v>
      </c>
      <c r="D856" s="4">
        <v>43</v>
      </c>
      <c r="E856" s="13" t="s">
        <v>9</v>
      </c>
      <c r="F856" s="14">
        <v>45218</v>
      </c>
      <c r="G856" s="4">
        <v>84</v>
      </c>
      <c r="H856" s="4">
        <v>3.6</v>
      </c>
      <c r="I856" s="4">
        <f>IF(MONTH(Calls[[#This Row],[Date of Call]])&lt;=6, YEAR(Calls[[#This Row],[Date of Call]]), YEAR(Calls[[#This Row],[Date of Call]])+1)</f>
        <v>2024</v>
      </c>
      <c r="J856" s="5" t="str">
        <f>TEXT(Calls[[#This Row],[Date of Call]],"DDDD")</f>
        <v>Thursday</v>
      </c>
      <c r="K856" s="5" t="str">
        <f t="array" ref="K856">_xlfn.IFS(Calls[[#This Row],[Duration]]&lt;=10,"Under 10 mins", Calls[[#This Row],[Duration]]&lt;=30, "10 to 30 mins", Calls[[#This Row],[Duration]]&lt;=60, "30 to 60 mins", Calls[[#This Row],[Duration]]&lt;=120, "1 to 2 hours", TRUE, "More than 2 hours")</f>
        <v>30 to 60 mins</v>
      </c>
      <c r="L856" s="4">
        <f>ROUND(Calls[[#This Row],[Satisfaction Rating]],0)</f>
        <v>4</v>
      </c>
    </row>
    <row r="857" spans="2:12" x14ac:dyDescent="0.3">
      <c r="B857" s="5" t="s">
        <v>879</v>
      </c>
      <c r="C857" s="6" t="s">
        <v>14</v>
      </c>
      <c r="D857" s="4">
        <v>124</v>
      </c>
      <c r="E857" s="13" t="s">
        <v>6</v>
      </c>
      <c r="F857" s="14">
        <v>45218</v>
      </c>
      <c r="G857" s="4">
        <v>42</v>
      </c>
      <c r="H857" s="4">
        <v>3.7</v>
      </c>
      <c r="I857" s="4">
        <f>IF(MONTH(Calls[[#This Row],[Date of Call]])&lt;=6, YEAR(Calls[[#This Row],[Date of Call]]), YEAR(Calls[[#This Row],[Date of Call]])+1)</f>
        <v>2024</v>
      </c>
      <c r="J857" s="5" t="str">
        <f>TEXT(Calls[[#This Row],[Date of Call]],"DDDD")</f>
        <v>Thursday</v>
      </c>
      <c r="K857" s="5" t="str">
        <f t="array" ref="K857">_xlfn.IFS(Calls[[#This Row],[Duration]]&lt;=10,"Under 10 mins", Calls[[#This Row],[Duration]]&lt;=30, "10 to 30 mins", Calls[[#This Row],[Duration]]&lt;=60, "30 to 60 mins", Calls[[#This Row],[Duration]]&lt;=120, "1 to 2 hours", TRUE, "More than 2 hours")</f>
        <v>More than 2 hours</v>
      </c>
      <c r="L857" s="4">
        <f>ROUND(Calls[[#This Row],[Satisfaction Rating]],0)</f>
        <v>4</v>
      </c>
    </row>
    <row r="858" spans="2:12" x14ac:dyDescent="0.3">
      <c r="B858" s="5" t="s">
        <v>880</v>
      </c>
      <c r="C858" s="6" t="s">
        <v>21</v>
      </c>
      <c r="D858" s="4">
        <v>94</v>
      </c>
      <c r="E858" s="13" t="s">
        <v>6</v>
      </c>
      <c r="F858" s="14">
        <v>45218</v>
      </c>
      <c r="G858" s="4">
        <v>120</v>
      </c>
      <c r="H858" s="4">
        <v>3.5</v>
      </c>
      <c r="I858" s="4">
        <f>IF(MONTH(Calls[[#This Row],[Date of Call]])&lt;=6, YEAR(Calls[[#This Row],[Date of Call]]), YEAR(Calls[[#This Row],[Date of Call]])+1)</f>
        <v>2024</v>
      </c>
      <c r="J858" s="5" t="str">
        <f>TEXT(Calls[[#This Row],[Date of Call]],"DDDD")</f>
        <v>Thursday</v>
      </c>
      <c r="K858" s="5" t="str">
        <f t="array" ref="K858">_xlfn.IFS(Calls[[#This Row],[Duration]]&lt;=10,"Under 10 mins", Calls[[#This Row],[Duration]]&lt;=30, "10 to 30 mins", Calls[[#This Row],[Duration]]&lt;=60, "30 to 60 mins", Calls[[#This Row],[Duration]]&lt;=120, "1 to 2 hours", TRUE, "More than 2 hours")</f>
        <v>1 to 2 hours</v>
      </c>
      <c r="L858" s="4">
        <f>ROUND(Calls[[#This Row],[Satisfaction Rating]],0)</f>
        <v>4</v>
      </c>
    </row>
    <row r="859" spans="2:12" x14ac:dyDescent="0.3">
      <c r="B859" s="5" t="s">
        <v>881</v>
      </c>
      <c r="C859" s="6" t="s">
        <v>19</v>
      </c>
      <c r="D859" s="4">
        <v>126</v>
      </c>
      <c r="E859" s="13" t="s">
        <v>13</v>
      </c>
      <c r="F859" s="14">
        <v>45219</v>
      </c>
      <c r="G859" s="4">
        <v>80</v>
      </c>
      <c r="H859" s="4">
        <v>4.7</v>
      </c>
      <c r="I859" s="4">
        <f>IF(MONTH(Calls[[#This Row],[Date of Call]])&lt;=6, YEAR(Calls[[#This Row],[Date of Call]]), YEAR(Calls[[#This Row],[Date of Call]])+1)</f>
        <v>2024</v>
      </c>
      <c r="J859" s="5" t="str">
        <f>TEXT(Calls[[#This Row],[Date of Call]],"DDDD")</f>
        <v>Friday</v>
      </c>
      <c r="K859" s="5" t="str">
        <f t="array" ref="K859">_xlfn.IFS(Calls[[#This Row],[Duration]]&lt;=10,"Under 10 mins", Calls[[#This Row],[Duration]]&lt;=30, "10 to 30 mins", Calls[[#This Row],[Duration]]&lt;=60, "30 to 60 mins", Calls[[#This Row],[Duration]]&lt;=120, "1 to 2 hours", TRUE, "More than 2 hours")</f>
        <v>More than 2 hours</v>
      </c>
      <c r="L859" s="4">
        <f>ROUND(Calls[[#This Row],[Satisfaction Rating]],0)</f>
        <v>5</v>
      </c>
    </row>
    <row r="860" spans="2:12" x14ac:dyDescent="0.3">
      <c r="B860" s="5" t="s">
        <v>882</v>
      </c>
      <c r="C860" s="6" t="s">
        <v>24</v>
      </c>
      <c r="D860" s="4">
        <v>105</v>
      </c>
      <c r="E860" s="13" t="s">
        <v>11</v>
      </c>
      <c r="F860" s="14">
        <v>45219</v>
      </c>
      <c r="G860" s="4">
        <v>185</v>
      </c>
      <c r="H860" s="4">
        <v>3.5</v>
      </c>
      <c r="I860" s="4">
        <f>IF(MONTH(Calls[[#This Row],[Date of Call]])&lt;=6, YEAR(Calls[[#This Row],[Date of Call]]), YEAR(Calls[[#This Row],[Date of Call]])+1)</f>
        <v>2024</v>
      </c>
      <c r="J860" s="5" t="str">
        <f>TEXT(Calls[[#This Row],[Date of Call]],"DDDD")</f>
        <v>Friday</v>
      </c>
      <c r="K860" s="5" t="str">
        <f t="array" ref="K860">_xlfn.IFS(Calls[[#This Row],[Duration]]&lt;=10,"Under 10 mins", Calls[[#This Row],[Duration]]&lt;=30, "10 to 30 mins", Calls[[#This Row],[Duration]]&lt;=60, "30 to 60 mins", Calls[[#This Row],[Duration]]&lt;=120, "1 to 2 hours", TRUE, "More than 2 hours")</f>
        <v>1 to 2 hours</v>
      </c>
      <c r="L860" s="4">
        <f>ROUND(Calls[[#This Row],[Satisfaction Rating]],0)</f>
        <v>4</v>
      </c>
    </row>
    <row r="861" spans="2:12" x14ac:dyDescent="0.3">
      <c r="B861" s="5" t="s">
        <v>883</v>
      </c>
      <c r="C861" s="6" t="s">
        <v>8</v>
      </c>
      <c r="D861" s="4">
        <v>60</v>
      </c>
      <c r="E861" s="13" t="s">
        <v>10</v>
      </c>
      <c r="F861" s="14">
        <v>45220</v>
      </c>
      <c r="G861" s="4">
        <v>135</v>
      </c>
      <c r="H861" s="4">
        <v>3.9</v>
      </c>
      <c r="I861" s="4">
        <f>IF(MONTH(Calls[[#This Row],[Date of Call]])&lt;=6, YEAR(Calls[[#This Row],[Date of Call]]), YEAR(Calls[[#This Row],[Date of Call]])+1)</f>
        <v>2024</v>
      </c>
      <c r="J861" s="5" t="str">
        <f>TEXT(Calls[[#This Row],[Date of Call]],"DDDD")</f>
        <v>Saturday</v>
      </c>
      <c r="K861" s="5" t="str">
        <f t="array" ref="K861">_xlfn.IFS(Calls[[#This Row],[Duration]]&lt;=10,"Under 10 mins", Calls[[#This Row],[Duration]]&lt;=30, "10 to 30 mins", Calls[[#This Row],[Duration]]&lt;=60, "30 to 60 mins", Calls[[#This Row],[Duration]]&lt;=120, "1 to 2 hours", TRUE, "More than 2 hours")</f>
        <v>30 to 60 mins</v>
      </c>
      <c r="L861" s="4">
        <f>ROUND(Calls[[#This Row],[Satisfaction Rating]],0)</f>
        <v>4</v>
      </c>
    </row>
    <row r="862" spans="2:12" x14ac:dyDescent="0.3">
      <c r="B862" s="5" t="s">
        <v>884</v>
      </c>
      <c r="C862" s="6" t="s">
        <v>8</v>
      </c>
      <c r="D862" s="4">
        <v>72</v>
      </c>
      <c r="E862" s="13" t="s">
        <v>11</v>
      </c>
      <c r="F862" s="14">
        <v>45220</v>
      </c>
      <c r="G862" s="4">
        <v>20</v>
      </c>
      <c r="H862" s="4">
        <v>4.8</v>
      </c>
      <c r="I862" s="4">
        <f>IF(MONTH(Calls[[#This Row],[Date of Call]])&lt;=6, YEAR(Calls[[#This Row],[Date of Call]]), YEAR(Calls[[#This Row],[Date of Call]])+1)</f>
        <v>2024</v>
      </c>
      <c r="J862" s="5" t="str">
        <f>TEXT(Calls[[#This Row],[Date of Call]],"DDDD")</f>
        <v>Saturday</v>
      </c>
      <c r="K862" s="5" t="str">
        <f t="array" ref="K862">_xlfn.IFS(Calls[[#This Row],[Duration]]&lt;=10,"Under 10 mins", Calls[[#This Row],[Duration]]&lt;=30, "10 to 30 mins", Calls[[#This Row],[Duration]]&lt;=60, "30 to 60 mins", Calls[[#This Row],[Duration]]&lt;=120, "1 to 2 hours", TRUE, "More than 2 hours")</f>
        <v>1 to 2 hours</v>
      </c>
      <c r="L862" s="4">
        <f>ROUND(Calls[[#This Row],[Satisfaction Rating]],0)</f>
        <v>5</v>
      </c>
    </row>
    <row r="863" spans="2:12" x14ac:dyDescent="0.3">
      <c r="B863" s="5" t="s">
        <v>885</v>
      </c>
      <c r="C863" s="6" t="s">
        <v>16</v>
      </c>
      <c r="D863" s="4">
        <v>40</v>
      </c>
      <c r="E863" s="13" t="s">
        <v>11</v>
      </c>
      <c r="F863" s="14">
        <v>45220</v>
      </c>
      <c r="G863" s="4">
        <v>31</v>
      </c>
      <c r="H863" s="4">
        <v>4</v>
      </c>
      <c r="I863" s="4">
        <f>IF(MONTH(Calls[[#This Row],[Date of Call]])&lt;=6, YEAR(Calls[[#This Row],[Date of Call]]), YEAR(Calls[[#This Row],[Date of Call]])+1)</f>
        <v>2024</v>
      </c>
      <c r="J863" s="5" t="str">
        <f>TEXT(Calls[[#This Row],[Date of Call]],"DDDD")</f>
        <v>Saturday</v>
      </c>
      <c r="K863" s="5" t="str">
        <f t="array" ref="K863">_xlfn.IFS(Calls[[#This Row],[Duration]]&lt;=10,"Under 10 mins", Calls[[#This Row],[Duration]]&lt;=30, "10 to 30 mins", Calls[[#This Row],[Duration]]&lt;=60, "30 to 60 mins", Calls[[#This Row],[Duration]]&lt;=120, "1 to 2 hours", TRUE, "More than 2 hours")</f>
        <v>30 to 60 mins</v>
      </c>
      <c r="L863" s="4">
        <f>ROUND(Calls[[#This Row],[Satisfaction Rating]],0)</f>
        <v>4</v>
      </c>
    </row>
    <row r="864" spans="2:12" x14ac:dyDescent="0.3">
      <c r="B864" s="5" t="s">
        <v>886</v>
      </c>
      <c r="C864" s="6" t="s">
        <v>5</v>
      </c>
      <c r="D864" s="4">
        <v>54</v>
      </c>
      <c r="E864" s="13" t="s">
        <v>13</v>
      </c>
      <c r="F864" s="14">
        <v>45221</v>
      </c>
      <c r="G864" s="4">
        <v>120</v>
      </c>
      <c r="H864" s="4">
        <v>4.7</v>
      </c>
      <c r="I864" s="4">
        <f>IF(MONTH(Calls[[#This Row],[Date of Call]])&lt;=6, YEAR(Calls[[#This Row],[Date of Call]]), YEAR(Calls[[#This Row],[Date of Call]])+1)</f>
        <v>2024</v>
      </c>
      <c r="J864" s="5" t="str">
        <f>TEXT(Calls[[#This Row],[Date of Call]],"DDDD")</f>
        <v>Sunday</v>
      </c>
      <c r="K864" s="5" t="str">
        <f t="array" ref="K864">_xlfn.IFS(Calls[[#This Row],[Duration]]&lt;=10,"Under 10 mins", Calls[[#This Row],[Duration]]&lt;=30, "10 to 30 mins", Calls[[#This Row],[Duration]]&lt;=60, "30 to 60 mins", Calls[[#This Row],[Duration]]&lt;=120, "1 to 2 hours", TRUE, "More than 2 hours")</f>
        <v>30 to 60 mins</v>
      </c>
      <c r="L864" s="4">
        <f>ROUND(Calls[[#This Row],[Satisfaction Rating]],0)</f>
        <v>5</v>
      </c>
    </row>
    <row r="865" spans="2:12" x14ac:dyDescent="0.3">
      <c r="B865" s="5" t="s">
        <v>887</v>
      </c>
      <c r="C865" s="6" t="s">
        <v>12</v>
      </c>
      <c r="D865" s="4">
        <v>81</v>
      </c>
      <c r="E865" s="13" t="s">
        <v>9</v>
      </c>
      <c r="F865" s="14">
        <v>45221</v>
      </c>
      <c r="G865" s="4">
        <v>117</v>
      </c>
      <c r="H865" s="4">
        <v>3.6</v>
      </c>
      <c r="I865" s="4">
        <f>IF(MONTH(Calls[[#This Row],[Date of Call]])&lt;=6, YEAR(Calls[[#This Row],[Date of Call]]), YEAR(Calls[[#This Row],[Date of Call]])+1)</f>
        <v>2024</v>
      </c>
      <c r="J865" s="5" t="str">
        <f>TEXT(Calls[[#This Row],[Date of Call]],"DDDD")</f>
        <v>Sunday</v>
      </c>
      <c r="K865" s="5" t="str">
        <f t="array" ref="K865">_xlfn.IFS(Calls[[#This Row],[Duration]]&lt;=10,"Under 10 mins", Calls[[#This Row],[Duration]]&lt;=30, "10 to 30 mins", Calls[[#This Row],[Duration]]&lt;=60, "30 to 60 mins", Calls[[#This Row],[Duration]]&lt;=120, "1 to 2 hours", TRUE, "More than 2 hours")</f>
        <v>1 to 2 hours</v>
      </c>
      <c r="L865" s="4">
        <f>ROUND(Calls[[#This Row],[Satisfaction Rating]],0)</f>
        <v>4</v>
      </c>
    </row>
    <row r="866" spans="2:12" x14ac:dyDescent="0.3">
      <c r="B866" s="5" t="s">
        <v>888</v>
      </c>
      <c r="C866" s="6" t="s">
        <v>5</v>
      </c>
      <c r="D866" s="4">
        <v>76</v>
      </c>
      <c r="E866" s="13" t="s">
        <v>6</v>
      </c>
      <c r="F866" s="14">
        <v>45221</v>
      </c>
      <c r="G866" s="4">
        <v>80</v>
      </c>
      <c r="H866" s="4">
        <v>4.5</v>
      </c>
      <c r="I866" s="4">
        <f>IF(MONTH(Calls[[#This Row],[Date of Call]])&lt;=6, YEAR(Calls[[#This Row],[Date of Call]]), YEAR(Calls[[#This Row],[Date of Call]])+1)</f>
        <v>2024</v>
      </c>
      <c r="J866" s="5" t="str">
        <f>TEXT(Calls[[#This Row],[Date of Call]],"DDDD")</f>
        <v>Sunday</v>
      </c>
      <c r="K866" s="5" t="str">
        <f t="array" ref="K866">_xlfn.IFS(Calls[[#This Row],[Duration]]&lt;=10,"Under 10 mins", Calls[[#This Row],[Duration]]&lt;=30, "10 to 30 mins", Calls[[#This Row],[Duration]]&lt;=60, "30 to 60 mins", Calls[[#This Row],[Duration]]&lt;=120, "1 to 2 hours", TRUE, "More than 2 hours")</f>
        <v>1 to 2 hours</v>
      </c>
      <c r="L866" s="4">
        <f>ROUND(Calls[[#This Row],[Satisfaction Rating]],0)</f>
        <v>5</v>
      </c>
    </row>
    <row r="867" spans="2:12" x14ac:dyDescent="0.3">
      <c r="B867" s="5" t="s">
        <v>889</v>
      </c>
      <c r="C867" s="6" t="s">
        <v>5</v>
      </c>
      <c r="D867" s="4">
        <v>37</v>
      </c>
      <c r="E867" s="13" t="s">
        <v>10</v>
      </c>
      <c r="F867" s="14">
        <v>45222</v>
      </c>
      <c r="G867" s="4">
        <v>117</v>
      </c>
      <c r="H867" s="4">
        <v>4</v>
      </c>
      <c r="I867" s="4">
        <f>IF(MONTH(Calls[[#This Row],[Date of Call]])&lt;=6, YEAR(Calls[[#This Row],[Date of Call]]), YEAR(Calls[[#This Row],[Date of Call]])+1)</f>
        <v>2024</v>
      </c>
      <c r="J867" s="5" t="str">
        <f>TEXT(Calls[[#This Row],[Date of Call]],"DDDD")</f>
        <v>Monday</v>
      </c>
      <c r="K867" s="5" t="str">
        <f t="array" ref="K867">_xlfn.IFS(Calls[[#This Row],[Duration]]&lt;=10,"Under 10 mins", Calls[[#This Row],[Duration]]&lt;=30, "10 to 30 mins", Calls[[#This Row],[Duration]]&lt;=60, "30 to 60 mins", Calls[[#This Row],[Duration]]&lt;=120, "1 to 2 hours", TRUE, "More than 2 hours")</f>
        <v>30 to 60 mins</v>
      </c>
      <c r="L867" s="4">
        <f>ROUND(Calls[[#This Row],[Satisfaction Rating]],0)</f>
        <v>4</v>
      </c>
    </row>
    <row r="868" spans="2:12" x14ac:dyDescent="0.3">
      <c r="B868" s="5" t="s">
        <v>890</v>
      </c>
      <c r="C868" s="6" t="s">
        <v>24</v>
      </c>
      <c r="D868" s="4">
        <v>96</v>
      </c>
      <c r="E868" s="13" t="s">
        <v>13</v>
      </c>
      <c r="F868" s="14">
        <v>45222</v>
      </c>
      <c r="G868" s="4">
        <v>60</v>
      </c>
      <c r="H868" s="4">
        <v>4.5</v>
      </c>
      <c r="I868" s="4">
        <f>IF(MONTH(Calls[[#This Row],[Date of Call]])&lt;=6, YEAR(Calls[[#This Row],[Date of Call]]), YEAR(Calls[[#This Row],[Date of Call]])+1)</f>
        <v>2024</v>
      </c>
      <c r="J868" s="5" t="str">
        <f>TEXT(Calls[[#This Row],[Date of Call]],"DDDD")</f>
        <v>Monday</v>
      </c>
      <c r="K868" s="5" t="str">
        <f t="array" ref="K868">_xlfn.IFS(Calls[[#This Row],[Duration]]&lt;=10,"Under 10 mins", Calls[[#This Row],[Duration]]&lt;=30, "10 to 30 mins", Calls[[#This Row],[Duration]]&lt;=60, "30 to 60 mins", Calls[[#This Row],[Duration]]&lt;=120, "1 to 2 hours", TRUE, "More than 2 hours")</f>
        <v>1 to 2 hours</v>
      </c>
      <c r="L868" s="4">
        <f>ROUND(Calls[[#This Row],[Satisfaction Rating]],0)</f>
        <v>5</v>
      </c>
    </row>
    <row r="869" spans="2:12" x14ac:dyDescent="0.3">
      <c r="B869" s="5" t="s">
        <v>891</v>
      </c>
      <c r="C869" s="6" t="s">
        <v>8</v>
      </c>
      <c r="D869" s="4">
        <v>19</v>
      </c>
      <c r="E869" s="13" t="s">
        <v>6</v>
      </c>
      <c r="F869" s="14">
        <v>45223</v>
      </c>
      <c r="G869" s="4">
        <v>58</v>
      </c>
      <c r="H869" s="4">
        <v>3.9</v>
      </c>
      <c r="I869" s="4">
        <f>IF(MONTH(Calls[[#This Row],[Date of Call]])&lt;=6, YEAR(Calls[[#This Row],[Date of Call]]), YEAR(Calls[[#This Row],[Date of Call]])+1)</f>
        <v>2024</v>
      </c>
      <c r="J869" s="5" t="str">
        <f>TEXT(Calls[[#This Row],[Date of Call]],"DDDD")</f>
        <v>Tuesday</v>
      </c>
      <c r="K869" s="5" t="str">
        <f t="array" ref="K869">_xlfn.IFS(Calls[[#This Row],[Duration]]&lt;=10,"Under 10 mins", Calls[[#This Row],[Duration]]&lt;=30, "10 to 30 mins", Calls[[#This Row],[Duration]]&lt;=60, "30 to 60 mins", Calls[[#This Row],[Duration]]&lt;=120, "1 to 2 hours", TRUE, "More than 2 hours")</f>
        <v>10 to 30 mins</v>
      </c>
      <c r="L869" s="4">
        <f>ROUND(Calls[[#This Row],[Satisfaction Rating]],0)</f>
        <v>4</v>
      </c>
    </row>
    <row r="870" spans="2:12" x14ac:dyDescent="0.3">
      <c r="B870" s="5" t="s">
        <v>892</v>
      </c>
      <c r="C870" s="6" t="s">
        <v>16</v>
      </c>
      <c r="D870" s="4">
        <v>72</v>
      </c>
      <c r="E870" s="13" t="s">
        <v>10</v>
      </c>
      <c r="F870" s="14">
        <v>45223</v>
      </c>
      <c r="G870" s="4">
        <v>41</v>
      </c>
      <c r="H870" s="4">
        <v>4.3</v>
      </c>
      <c r="I870" s="4">
        <f>IF(MONTH(Calls[[#This Row],[Date of Call]])&lt;=6, YEAR(Calls[[#This Row],[Date of Call]]), YEAR(Calls[[#This Row],[Date of Call]])+1)</f>
        <v>2024</v>
      </c>
      <c r="J870" s="5" t="str">
        <f>TEXT(Calls[[#This Row],[Date of Call]],"DDDD")</f>
        <v>Tuesday</v>
      </c>
      <c r="K870" s="5" t="str">
        <f t="array" ref="K870">_xlfn.IFS(Calls[[#This Row],[Duration]]&lt;=10,"Under 10 mins", Calls[[#This Row],[Duration]]&lt;=30, "10 to 30 mins", Calls[[#This Row],[Duration]]&lt;=60, "30 to 60 mins", Calls[[#This Row],[Duration]]&lt;=120, "1 to 2 hours", TRUE, "More than 2 hours")</f>
        <v>1 to 2 hours</v>
      </c>
      <c r="L870" s="4">
        <f>ROUND(Calls[[#This Row],[Satisfaction Rating]],0)</f>
        <v>4</v>
      </c>
    </row>
    <row r="871" spans="2:12" x14ac:dyDescent="0.3">
      <c r="B871" s="5" t="s">
        <v>893</v>
      </c>
      <c r="C871" s="6" t="s">
        <v>21</v>
      </c>
      <c r="D871" s="4">
        <v>73</v>
      </c>
      <c r="E871" s="13" t="s">
        <v>9</v>
      </c>
      <c r="F871" s="14">
        <v>45223</v>
      </c>
      <c r="G871" s="4">
        <v>180</v>
      </c>
      <c r="H871" s="4">
        <v>3.6</v>
      </c>
      <c r="I871" s="4">
        <f>IF(MONTH(Calls[[#This Row],[Date of Call]])&lt;=6, YEAR(Calls[[#This Row],[Date of Call]]), YEAR(Calls[[#This Row],[Date of Call]])+1)</f>
        <v>2024</v>
      </c>
      <c r="J871" s="5" t="str">
        <f>TEXT(Calls[[#This Row],[Date of Call]],"DDDD")</f>
        <v>Tuesday</v>
      </c>
      <c r="K871" s="5" t="str">
        <f t="array" ref="K871">_xlfn.IFS(Calls[[#This Row],[Duration]]&lt;=10,"Under 10 mins", Calls[[#This Row],[Duration]]&lt;=30, "10 to 30 mins", Calls[[#This Row],[Duration]]&lt;=60, "30 to 60 mins", Calls[[#This Row],[Duration]]&lt;=120, "1 to 2 hours", TRUE, "More than 2 hours")</f>
        <v>1 to 2 hours</v>
      </c>
      <c r="L871" s="4">
        <f>ROUND(Calls[[#This Row],[Satisfaction Rating]],0)</f>
        <v>4</v>
      </c>
    </row>
    <row r="872" spans="2:12" x14ac:dyDescent="0.3">
      <c r="B872" s="5" t="s">
        <v>894</v>
      </c>
      <c r="C872" s="6" t="s">
        <v>17</v>
      </c>
      <c r="D872" s="4">
        <v>87</v>
      </c>
      <c r="E872" s="13" t="s">
        <v>9</v>
      </c>
      <c r="F872" s="14">
        <v>45223</v>
      </c>
      <c r="G872" s="4">
        <v>42</v>
      </c>
      <c r="H872" s="4">
        <v>3.6</v>
      </c>
      <c r="I872" s="4">
        <f>IF(MONTH(Calls[[#This Row],[Date of Call]])&lt;=6, YEAR(Calls[[#This Row],[Date of Call]]), YEAR(Calls[[#This Row],[Date of Call]])+1)</f>
        <v>2024</v>
      </c>
      <c r="J872" s="5" t="str">
        <f>TEXT(Calls[[#This Row],[Date of Call]],"DDDD")</f>
        <v>Tuesday</v>
      </c>
      <c r="K872" s="5" t="str">
        <f t="array" ref="K872">_xlfn.IFS(Calls[[#This Row],[Duration]]&lt;=10,"Under 10 mins", Calls[[#This Row],[Duration]]&lt;=30, "10 to 30 mins", Calls[[#This Row],[Duration]]&lt;=60, "30 to 60 mins", Calls[[#This Row],[Duration]]&lt;=120, "1 to 2 hours", TRUE, "More than 2 hours")</f>
        <v>1 to 2 hours</v>
      </c>
      <c r="L872" s="4">
        <f>ROUND(Calls[[#This Row],[Satisfaction Rating]],0)</f>
        <v>4</v>
      </c>
    </row>
    <row r="873" spans="2:12" x14ac:dyDescent="0.3">
      <c r="B873" s="5" t="s">
        <v>895</v>
      </c>
      <c r="C873" s="6" t="s">
        <v>17</v>
      </c>
      <c r="D873" s="4">
        <v>68</v>
      </c>
      <c r="E873" s="13" t="s">
        <v>9</v>
      </c>
      <c r="F873" s="14">
        <v>45224</v>
      </c>
      <c r="G873" s="4">
        <v>24</v>
      </c>
      <c r="H873" s="4">
        <v>4</v>
      </c>
      <c r="I873" s="4">
        <f>IF(MONTH(Calls[[#This Row],[Date of Call]])&lt;=6, YEAR(Calls[[#This Row],[Date of Call]]), YEAR(Calls[[#This Row],[Date of Call]])+1)</f>
        <v>2024</v>
      </c>
      <c r="J873" s="5" t="str">
        <f>TEXT(Calls[[#This Row],[Date of Call]],"DDDD")</f>
        <v>Wednesday</v>
      </c>
      <c r="K873" s="5" t="str">
        <f t="array" ref="K873">_xlfn.IFS(Calls[[#This Row],[Duration]]&lt;=10,"Under 10 mins", Calls[[#This Row],[Duration]]&lt;=30, "10 to 30 mins", Calls[[#This Row],[Duration]]&lt;=60, "30 to 60 mins", Calls[[#This Row],[Duration]]&lt;=120, "1 to 2 hours", TRUE, "More than 2 hours")</f>
        <v>1 to 2 hours</v>
      </c>
      <c r="L873" s="4">
        <f>ROUND(Calls[[#This Row],[Satisfaction Rating]],0)</f>
        <v>4</v>
      </c>
    </row>
    <row r="874" spans="2:12" x14ac:dyDescent="0.3">
      <c r="B874" s="5" t="s">
        <v>896</v>
      </c>
      <c r="C874" s="6" t="s">
        <v>16</v>
      </c>
      <c r="D874" s="4">
        <v>101</v>
      </c>
      <c r="E874" s="13" t="s">
        <v>9</v>
      </c>
      <c r="F874" s="14">
        <v>45224</v>
      </c>
      <c r="G874" s="4">
        <v>125</v>
      </c>
      <c r="H874" s="4">
        <v>4.2</v>
      </c>
      <c r="I874" s="4">
        <f>IF(MONTH(Calls[[#This Row],[Date of Call]])&lt;=6, YEAR(Calls[[#This Row],[Date of Call]]), YEAR(Calls[[#This Row],[Date of Call]])+1)</f>
        <v>2024</v>
      </c>
      <c r="J874" s="5" t="str">
        <f>TEXT(Calls[[#This Row],[Date of Call]],"DDDD")</f>
        <v>Wednesday</v>
      </c>
      <c r="K874" s="5" t="str">
        <f t="array" ref="K874">_xlfn.IFS(Calls[[#This Row],[Duration]]&lt;=10,"Under 10 mins", Calls[[#This Row],[Duration]]&lt;=30, "10 to 30 mins", Calls[[#This Row],[Duration]]&lt;=60, "30 to 60 mins", Calls[[#This Row],[Duration]]&lt;=120, "1 to 2 hours", TRUE, "More than 2 hours")</f>
        <v>1 to 2 hours</v>
      </c>
      <c r="L874" s="4">
        <f>ROUND(Calls[[#This Row],[Satisfaction Rating]],0)</f>
        <v>4</v>
      </c>
    </row>
    <row r="875" spans="2:12" x14ac:dyDescent="0.3">
      <c r="B875" s="5" t="s">
        <v>897</v>
      </c>
      <c r="C875" s="6" t="s">
        <v>16</v>
      </c>
      <c r="D875" s="4">
        <v>107</v>
      </c>
      <c r="E875" s="13" t="s">
        <v>10</v>
      </c>
      <c r="F875" s="14">
        <v>45225</v>
      </c>
      <c r="G875" s="4">
        <v>78</v>
      </c>
      <c r="H875" s="4">
        <v>4.3</v>
      </c>
      <c r="I875" s="4">
        <f>IF(MONTH(Calls[[#This Row],[Date of Call]])&lt;=6, YEAR(Calls[[#This Row],[Date of Call]]), YEAR(Calls[[#This Row],[Date of Call]])+1)</f>
        <v>2024</v>
      </c>
      <c r="J875" s="5" t="str">
        <f>TEXT(Calls[[#This Row],[Date of Call]],"DDDD")</f>
        <v>Thursday</v>
      </c>
      <c r="K875" s="5" t="str">
        <f t="array" ref="K875">_xlfn.IFS(Calls[[#This Row],[Duration]]&lt;=10,"Under 10 mins", Calls[[#This Row],[Duration]]&lt;=30, "10 to 30 mins", Calls[[#This Row],[Duration]]&lt;=60, "30 to 60 mins", Calls[[#This Row],[Duration]]&lt;=120, "1 to 2 hours", TRUE, "More than 2 hours")</f>
        <v>1 to 2 hours</v>
      </c>
      <c r="L875" s="4">
        <f>ROUND(Calls[[#This Row],[Satisfaction Rating]],0)</f>
        <v>4</v>
      </c>
    </row>
    <row r="876" spans="2:12" x14ac:dyDescent="0.3">
      <c r="B876" s="5" t="s">
        <v>898</v>
      </c>
      <c r="C876" s="6" t="s">
        <v>22</v>
      </c>
      <c r="D876" s="4">
        <v>109</v>
      </c>
      <c r="E876" s="13" t="s">
        <v>11</v>
      </c>
      <c r="F876" s="14">
        <v>45225</v>
      </c>
      <c r="G876" s="4">
        <v>180</v>
      </c>
      <c r="H876" s="4">
        <v>3.8</v>
      </c>
      <c r="I876" s="4">
        <f>IF(MONTH(Calls[[#This Row],[Date of Call]])&lt;=6, YEAR(Calls[[#This Row],[Date of Call]]), YEAR(Calls[[#This Row],[Date of Call]])+1)</f>
        <v>2024</v>
      </c>
      <c r="J876" s="5" t="str">
        <f>TEXT(Calls[[#This Row],[Date of Call]],"DDDD")</f>
        <v>Thursday</v>
      </c>
      <c r="K876" s="5" t="str">
        <f t="array" ref="K876">_xlfn.IFS(Calls[[#This Row],[Duration]]&lt;=10,"Under 10 mins", Calls[[#This Row],[Duration]]&lt;=30, "10 to 30 mins", Calls[[#This Row],[Duration]]&lt;=60, "30 to 60 mins", Calls[[#This Row],[Duration]]&lt;=120, "1 to 2 hours", TRUE, "More than 2 hours")</f>
        <v>1 to 2 hours</v>
      </c>
      <c r="L876" s="4">
        <f>ROUND(Calls[[#This Row],[Satisfaction Rating]],0)</f>
        <v>4</v>
      </c>
    </row>
    <row r="877" spans="2:12" x14ac:dyDescent="0.3">
      <c r="B877" s="5" t="s">
        <v>899</v>
      </c>
      <c r="C877" s="6" t="s">
        <v>14</v>
      </c>
      <c r="D877" s="4">
        <v>171</v>
      </c>
      <c r="E877" s="13" t="s">
        <v>10</v>
      </c>
      <c r="F877" s="14">
        <v>45225</v>
      </c>
      <c r="G877" s="4">
        <v>84</v>
      </c>
      <c r="H877" s="4">
        <v>4.4000000000000004</v>
      </c>
      <c r="I877" s="4">
        <f>IF(MONTH(Calls[[#This Row],[Date of Call]])&lt;=6, YEAR(Calls[[#This Row],[Date of Call]]), YEAR(Calls[[#This Row],[Date of Call]])+1)</f>
        <v>2024</v>
      </c>
      <c r="J877" s="5" t="str">
        <f>TEXT(Calls[[#This Row],[Date of Call]],"DDDD")</f>
        <v>Thursday</v>
      </c>
      <c r="K877" s="5" t="str">
        <f t="array" ref="K877">_xlfn.IFS(Calls[[#This Row],[Duration]]&lt;=10,"Under 10 mins", Calls[[#This Row],[Duration]]&lt;=30, "10 to 30 mins", Calls[[#This Row],[Duration]]&lt;=60, "30 to 60 mins", Calls[[#This Row],[Duration]]&lt;=120, "1 to 2 hours", TRUE, "More than 2 hours")</f>
        <v>More than 2 hours</v>
      </c>
      <c r="L877" s="4">
        <f>ROUND(Calls[[#This Row],[Satisfaction Rating]],0)</f>
        <v>4</v>
      </c>
    </row>
    <row r="878" spans="2:12" x14ac:dyDescent="0.3">
      <c r="B878" s="5" t="s">
        <v>900</v>
      </c>
      <c r="C878" s="6" t="s">
        <v>8</v>
      </c>
      <c r="D878" s="4">
        <v>21</v>
      </c>
      <c r="E878" s="13" t="s">
        <v>10</v>
      </c>
      <c r="F878" s="14">
        <v>45225</v>
      </c>
      <c r="G878" s="4">
        <v>26</v>
      </c>
      <c r="H878" s="4">
        <v>4.7</v>
      </c>
      <c r="I878" s="4">
        <f>IF(MONTH(Calls[[#This Row],[Date of Call]])&lt;=6, YEAR(Calls[[#This Row],[Date of Call]]), YEAR(Calls[[#This Row],[Date of Call]])+1)</f>
        <v>2024</v>
      </c>
      <c r="J878" s="5" t="str">
        <f>TEXT(Calls[[#This Row],[Date of Call]],"DDDD")</f>
        <v>Thursday</v>
      </c>
      <c r="K878" s="5" t="str">
        <f t="array" ref="K878">_xlfn.IFS(Calls[[#This Row],[Duration]]&lt;=10,"Under 10 mins", Calls[[#This Row],[Duration]]&lt;=30, "10 to 30 mins", Calls[[#This Row],[Duration]]&lt;=60, "30 to 60 mins", Calls[[#This Row],[Duration]]&lt;=120, "1 to 2 hours", TRUE, "More than 2 hours")</f>
        <v>10 to 30 mins</v>
      </c>
      <c r="L878" s="4">
        <f>ROUND(Calls[[#This Row],[Satisfaction Rating]],0)</f>
        <v>5</v>
      </c>
    </row>
    <row r="879" spans="2:12" x14ac:dyDescent="0.3">
      <c r="B879" s="5" t="s">
        <v>901</v>
      </c>
      <c r="C879" s="6" t="s">
        <v>12</v>
      </c>
      <c r="D879" s="4">
        <v>94</v>
      </c>
      <c r="E879" s="13" t="s">
        <v>10</v>
      </c>
      <c r="F879" s="14">
        <v>45226</v>
      </c>
      <c r="G879" s="4">
        <v>140</v>
      </c>
      <c r="H879" s="4">
        <v>3.6</v>
      </c>
      <c r="I879" s="4">
        <f>IF(MONTH(Calls[[#This Row],[Date of Call]])&lt;=6, YEAR(Calls[[#This Row],[Date of Call]]), YEAR(Calls[[#This Row],[Date of Call]])+1)</f>
        <v>2024</v>
      </c>
      <c r="J879" s="5" t="str">
        <f>TEXT(Calls[[#This Row],[Date of Call]],"DDDD")</f>
        <v>Friday</v>
      </c>
      <c r="K879" s="5" t="str">
        <f t="array" ref="K879">_xlfn.IFS(Calls[[#This Row],[Duration]]&lt;=10,"Under 10 mins", Calls[[#This Row],[Duration]]&lt;=30, "10 to 30 mins", Calls[[#This Row],[Duration]]&lt;=60, "30 to 60 mins", Calls[[#This Row],[Duration]]&lt;=120, "1 to 2 hours", TRUE, "More than 2 hours")</f>
        <v>1 to 2 hours</v>
      </c>
      <c r="L879" s="4">
        <f>ROUND(Calls[[#This Row],[Satisfaction Rating]],0)</f>
        <v>4</v>
      </c>
    </row>
    <row r="880" spans="2:12" x14ac:dyDescent="0.3">
      <c r="B880" s="5" t="s">
        <v>902</v>
      </c>
      <c r="C880" s="6" t="s">
        <v>21</v>
      </c>
      <c r="D880" s="4">
        <v>97</v>
      </c>
      <c r="E880" s="13" t="s">
        <v>11</v>
      </c>
      <c r="F880" s="14">
        <v>45226</v>
      </c>
      <c r="G880" s="4">
        <v>31</v>
      </c>
      <c r="H880" s="4">
        <v>2.2000000000000002</v>
      </c>
      <c r="I880" s="4">
        <f>IF(MONTH(Calls[[#This Row],[Date of Call]])&lt;=6, YEAR(Calls[[#This Row],[Date of Call]]), YEAR(Calls[[#This Row],[Date of Call]])+1)</f>
        <v>2024</v>
      </c>
      <c r="J880" s="5" t="str">
        <f>TEXT(Calls[[#This Row],[Date of Call]],"DDDD")</f>
        <v>Friday</v>
      </c>
      <c r="K880" s="5" t="str">
        <f t="array" ref="K880">_xlfn.IFS(Calls[[#This Row],[Duration]]&lt;=10,"Under 10 mins", Calls[[#This Row],[Duration]]&lt;=30, "10 to 30 mins", Calls[[#This Row],[Duration]]&lt;=60, "30 to 60 mins", Calls[[#This Row],[Duration]]&lt;=120, "1 to 2 hours", TRUE, "More than 2 hours")</f>
        <v>1 to 2 hours</v>
      </c>
      <c r="L880" s="4">
        <f>ROUND(Calls[[#This Row],[Satisfaction Rating]],0)</f>
        <v>2</v>
      </c>
    </row>
    <row r="881" spans="2:12" x14ac:dyDescent="0.3">
      <c r="B881" s="5" t="s">
        <v>903</v>
      </c>
      <c r="C881" s="6" t="s">
        <v>24</v>
      </c>
      <c r="D881" s="4">
        <v>72</v>
      </c>
      <c r="E881" s="13" t="s">
        <v>11</v>
      </c>
      <c r="F881" s="14">
        <v>45226</v>
      </c>
      <c r="G881" s="4">
        <v>108</v>
      </c>
      <c r="H881" s="4">
        <v>4.8</v>
      </c>
      <c r="I881" s="4">
        <f>IF(MONTH(Calls[[#This Row],[Date of Call]])&lt;=6, YEAR(Calls[[#This Row],[Date of Call]]), YEAR(Calls[[#This Row],[Date of Call]])+1)</f>
        <v>2024</v>
      </c>
      <c r="J881" s="5" t="str">
        <f>TEXT(Calls[[#This Row],[Date of Call]],"DDDD")</f>
        <v>Friday</v>
      </c>
      <c r="K881" s="5" t="str">
        <f t="array" ref="K881">_xlfn.IFS(Calls[[#This Row],[Duration]]&lt;=10,"Under 10 mins", Calls[[#This Row],[Duration]]&lt;=30, "10 to 30 mins", Calls[[#This Row],[Duration]]&lt;=60, "30 to 60 mins", Calls[[#This Row],[Duration]]&lt;=120, "1 to 2 hours", TRUE, "More than 2 hours")</f>
        <v>1 to 2 hours</v>
      </c>
      <c r="L881" s="4">
        <f>ROUND(Calls[[#This Row],[Satisfaction Rating]],0)</f>
        <v>5</v>
      </c>
    </row>
    <row r="882" spans="2:12" x14ac:dyDescent="0.3">
      <c r="B882" s="5" t="s">
        <v>904</v>
      </c>
      <c r="C882" s="6" t="s">
        <v>14</v>
      </c>
      <c r="D882" s="4">
        <v>143</v>
      </c>
      <c r="E882" s="13" t="s">
        <v>13</v>
      </c>
      <c r="F882" s="14">
        <v>45227</v>
      </c>
      <c r="G882" s="4">
        <v>58</v>
      </c>
      <c r="H882" s="4">
        <v>4.3</v>
      </c>
      <c r="I882" s="4">
        <f>IF(MONTH(Calls[[#This Row],[Date of Call]])&lt;=6, YEAR(Calls[[#This Row],[Date of Call]]), YEAR(Calls[[#This Row],[Date of Call]])+1)</f>
        <v>2024</v>
      </c>
      <c r="J882" s="5" t="str">
        <f>TEXT(Calls[[#This Row],[Date of Call]],"DDDD")</f>
        <v>Saturday</v>
      </c>
      <c r="K882" s="5" t="str">
        <f t="array" ref="K882">_xlfn.IFS(Calls[[#This Row],[Duration]]&lt;=10,"Under 10 mins", Calls[[#This Row],[Duration]]&lt;=30, "10 to 30 mins", Calls[[#This Row],[Duration]]&lt;=60, "30 to 60 mins", Calls[[#This Row],[Duration]]&lt;=120, "1 to 2 hours", TRUE, "More than 2 hours")</f>
        <v>More than 2 hours</v>
      </c>
      <c r="L882" s="4">
        <f>ROUND(Calls[[#This Row],[Satisfaction Rating]],0)</f>
        <v>4</v>
      </c>
    </row>
    <row r="883" spans="2:12" x14ac:dyDescent="0.3">
      <c r="B883" s="5" t="s">
        <v>905</v>
      </c>
      <c r="C883" s="6" t="s">
        <v>14</v>
      </c>
      <c r="D883" s="4">
        <v>64</v>
      </c>
      <c r="E883" s="13" t="s">
        <v>11</v>
      </c>
      <c r="F883" s="14">
        <v>45227</v>
      </c>
      <c r="G883" s="4">
        <v>185</v>
      </c>
      <c r="H883" s="4">
        <v>2.2000000000000002</v>
      </c>
      <c r="I883" s="4">
        <f>IF(MONTH(Calls[[#This Row],[Date of Call]])&lt;=6, YEAR(Calls[[#This Row],[Date of Call]]), YEAR(Calls[[#This Row],[Date of Call]])+1)</f>
        <v>2024</v>
      </c>
      <c r="J883" s="5" t="str">
        <f>TEXT(Calls[[#This Row],[Date of Call]],"DDDD")</f>
        <v>Saturday</v>
      </c>
      <c r="K883" s="5" t="str">
        <f t="array" ref="K883">_xlfn.IFS(Calls[[#This Row],[Duration]]&lt;=10,"Under 10 mins", Calls[[#This Row],[Duration]]&lt;=30, "10 to 30 mins", Calls[[#This Row],[Duration]]&lt;=60, "30 to 60 mins", Calls[[#This Row],[Duration]]&lt;=120, "1 to 2 hours", TRUE, "More than 2 hours")</f>
        <v>1 to 2 hours</v>
      </c>
      <c r="L883" s="4">
        <f>ROUND(Calls[[#This Row],[Satisfaction Rating]],0)</f>
        <v>2</v>
      </c>
    </row>
    <row r="884" spans="2:12" x14ac:dyDescent="0.3">
      <c r="B884" s="5" t="s">
        <v>906</v>
      </c>
      <c r="C884" s="6" t="s">
        <v>14</v>
      </c>
      <c r="D884" s="4">
        <v>69</v>
      </c>
      <c r="E884" s="13" t="s">
        <v>11</v>
      </c>
      <c r="F884" s="14">
        <v>45227</v>
      </c>
      <c r="G884" s="4">
        <v>40</v>
      </c>
      <c r="H884" s="4">
        <v>4.8</v>
      </c>
      <c r="I884" s="4">
        <f>IF(MONTH(Calls[[#This Row],[Date of Call]])&lt;=6, YEAR(Calls[[#This Row],[Date of Call]]), YEAR(Calls[[#This Row],[Date of Call]])+1)</f>
        <v>2024</v>
      </c>
      <c r="J884" s="5" t="str">
        <f>TEXT(Calls[[#This Row],[Date of Call]],"DDDD")</f>
        <v>Saturday</v>
      </c>
      <c r="K884" s="5" t="str">
        <f t="array" ref="K884">_xlfn.IFS(Calls[[#This Row],[Duration]]&lt;=10,"Under 10 mins", Calls[[#This Row],[Duration]]&lt;=30, "10 to 30 mins", Calls[[#This Row],[Duration]]&lt;=60, "30 to 60 mins", Calls[[#This Row],[Duration]]&lt;=120, "1 to 2 hours", TRUE, "More than 2 hours")</f>
        <v>1 to 2 hours</v>
      </c>
      <c r="L884" s="4">
        <f>ROUND(Calls[[#This Row],[Satisfaction Rating]],0)</f>
        <v>5</v>
      </c>
    </row>
    <row r="885" spans="2:12" x14ac:dyDescent="0.3">
      <c r="B885" s="5" t="s">
        <v>907</v>
      </c>
      <c r="C885" s="6" t="s">
        <v>14</v>
      </c>
      <c r="D885" s="4">
        <v>18</v>
      </c>
      <c r="E885" s="13" t="s">
        <v>6</v>
      </c>
      <c r="F885" s="14">
        <v>45227</v>
      </c>
      <c r="G885" s="4">
        <v>225</v>
      </c>
      <c r="H885" s="4">
        <v>2.6</v>
      </c>
      <c r="I885" s="4">
        <f>IF(MONTH(Calls[[#This Row],[Date of Call]])&lt;=6, YEAR(Calls[[#This Row],[Date of Call]]), YEAR(Calls[[#This Row],[Date of Call]])+1)</f>
        <v>2024</v>
      </c>
      <c r="J885" s="5" t="str">
        <f>TEXT(Calls[[#This Row],[Date of Call]],"DDDD")</f>
        <v>Saturday</v>
      </c>
      <c r="K885" s="5" t="str">
        <f t="array" ref="K885">_xlfn.IFS(Calls[[#This Row],[Duration]]&lt;=10,"Under 10 mins", Calls[[#This Row],[Duration]]&lt;=30, "10 to 30 mins", Calls[[#This Row],[Duration]]&lt;=60, "30 to 60 mins", Calls[[#This Row],[Duration]]&lt;=120, "1 to 2 hours", TRUE, "More than 2 hours")</f>
        <v>10 to 30 mins</v>
      </c>
      <c r="L885" s="4">
        <f>ROUND(Calls[[#This Row],[Satisfaction Rating]],0)</f>
        <v>3</v>
      </c>
    </row>
    <row r="886" spans="2:12" x14ac:dyDescent="0.3">
      <c r="B886" s="5" t="s">
        <v>908</v>
      </c>
      <c r="C886" s="6" t="s">
        <v>21</v>
      </c>
      <c r="D886" s="4">
        <v>100</v>
      </c>
      <c r="E886" s="13" t="s">
        <v>13</v>
      </c>
      <c r="F886" s="14">
        <v>45227</v>
      </c>
      <c r="G886" s="4">
        <v>150</v>
      </c>
      <c r="H886" s="4">
        <v>2.6</v>
      </c>
      <c r="I886" s="4">
        <f>IF(MONTH(Calls[[#This Row],[Date of Call]])&lt;=6, YEAR(Calls[[#This Row],[Date of Call]]), YEAR(Calls[[#This Row],[Date of Call]])+1)</f>
        <v>2024</v>
      </c>
      <c r="J886" s="5" t="str">
        <f>TEXT(Calls[[#This Row],[Date of Call]],"DDDD")</f>
        <v>Saturday</v>
      </c>
      <c r="K886" s="5" t="str">
        <f t="array" ref="K886">_xlfn.IFS(Calls[[#This Row],[Duration]]&lt;=10,"Under 10 mins", Calls[[#This Row],[Duration]]&lt;=30, "10 to 30 mins", Calls[[#This Row],[Duration]]&lt;=60, "30 to 60 mins", Calls[[#This Row],[Duration]]&lt;=120, "1 to 2 hours", TRUE, "More than 2 hours")</f>
        <v>1 to 2 hours</v>
      </c>
      <c r="L886" s="4">
        <f>ROUND(Calls[[#This Row],[Satisfaction Rating]],0)</f>
        <v>3</v>
      </c>
    </row>
    <row r="887" spans="2:12" x14ac:dyDescent="0.3">
      <c r="B887" s="5" t="s">
        <v>909</v>
      </c>
      <c r="C887" s="6" t="s">
        <v>18</v>
      </c>
      <c r="D887" s="4">
        <v>110</v>
      </c>
      <c r="E887" s="13" t="s">
        <v>9</v>
      </c>
      <c r="F887" s="14">
        <v>45228</v>
      </c>
      <c r="G887" s="4">
        <v>88</v>
      </c>
      <c r="H887" s="4">
        <v>3.4</v>
      </c>
      <c r="I887" s="4">
        <f>IF(MONTH(Calls[[#This Row],[Date of Call]])&lt;=6, YEAR(Calls[[#This Row],[Date of Call]]), YEAR(Calls[[#This Row],[Date of Call]])+1)</f>
        <v>2024</v>
      </c>
      <c r="J887" s="5" t="str">
        <f>TEXT(Calls[[#This Row],[Date of Call]],"DDDD")</f>
        <v>Sunday</v>
      </c>
      <c r="K887" s="5" t="str">
        <f t="array" ref="K887">_xlfn.IFS(Calls[[#This Row],[Duration]]&lt;=10,"Under 10 mins", Calls[[#This Row],[Duration]]&lt;=30, "10 to 30 mins", Calls[[#This Row],[Duration]]&lt;=60, "30 to 60 mins", Calls[[#This Row],[Duration]]&lt;=120, "1 to 2 hours", TRUE, "More than 2 hours")</f>
        <v>1 to 2 hours</v>
      </c>
      <c r="L887" s="4">
        <f>ROUND(Calls[[#This Row],[Satisfaction Rating]],0)</f>
        <v>3</v>
      </c>
    </row>
    <row r="888" spans="2:12" x14ac:dyDescent="0.3">
      <c r="B888" s="5" t="s">
        <v>910</v>
      </c>
      <c r="C888" s="6" t="s">
        <v>7</v>
      </c>
      <c r="D888" s="4">
        <v>41</v>
      </c>
      <c r="E888" s="13" t="s">
        <v>10</v>
      </c>
      <c r="F888" s="14">
        <v>45228</v>
      </c>
      <c r="G888" s="4">
        <v>140</v>
      </c>
      <c r="H888" s="4">
        <v>3.7</v>
      </c>
      <c r="I888" s="4">
        <f>IF(MONTH(Calls[[#This Row],[Date of Call]])&lt;=6, YEAR(Calls[[#This Row],[Date of Call]]), YEAR(Calls[[#This Row],[Date of Call]])+1)</f>
        <v>2024</v>
      </c>
      <c r="J888" s="5" t="str">
        <f>TEXT(Calls[[#This Row],[Date of Call]],"DDDD")</f>
        <v>Sunday</v>
      </c>
      <c r="K888" s="5" t="str">
        <f t="array" ref="K888">_xlfn.IFS(Calls[[#This Row],[Duration]]&lt;=10,"Under 10 mins", Calls[[#This Row],[Duration]]&lt;=30, "10 to 30 mins", Calls[[#This Row],[Duration]]&lt;=60, "30 to 60 mins", Calls[[#This Row],[Duration]]&lt;=120, "1 to 2 hours", TRUE, "More than 2 hours")</f>
        <v>30 to 60 mins</v>
      </c>
      <c r="L888" s="4">
        <f>ROUND(Calls[[#This Row],[Satisfaction Rating]],0)</f>
        <v>4</v>
      </c>
    </row>
    <row r="889" spans="2:12" x14ac:dyDescent="0.3">
      <c r="B889" s="5" t="s">
        <v>911</v>
      </c>
      <c r="C889" s="6" t="s">
        <v>18</v>
      </c>
      <c r="D889" s="4">
        <v>147</v>
      </c>
      <c r="E889" s="13" t="s">
        <v>9</v>
      </c>
      <c r="F889" s="14">
        <v>45228</v>
      </c>
      <c r="G889" s="4">
        <v>68</v>
      </c>
      <c r="H889" s="4">
        <v>2.1</v>
      </c>
      <c r="I889" s="4">
        <f>IF(MONTH(Calls[[#This Row],[Date of Call]])&lt;=6, YEAR(Calls[[#This Row],[Date of Call]]), YEAR(Calls[[#This Row],[Date of Call]])+1)</f>
        <v>2024</v>
      </c>
      <c r="J889" s="5" t="str">
        <f>TEXT(Calls[[#This Row],[Date of Call]],"DDDD")</f>
        <v>Sunday</v>
      </c>
      <c r="K889" s="5" t="str">
        <f t="array" ref="K889">_xlfn.IFS(Calls[[#This Row],[Duration]]&lt;=10,"Under 10 mins", Calls[[#This Row],[Duration]]&lt;=30, "10 to 30 mins", Calls[[#This Row],[Duration]]&lt;=60, "30 to 60 mins", Calls[[#This Row],[Duration]]&lt;=120, "1 to 2 hours", TRUE, "More than 2 hours")</f>
        <v>More than 2 hours</v>
      </c>
      <c r="L889" s="4">
        <f>ROUND(Calls[[#This Row],[Satisfaction Rating]],0)</f>
        <v>2</v>
      </c>
    </row>
    <row r="890" spans="2:12" x14ac:dyDescent="0.3">
      <c r="B890" s="5" t="s">
        <v>912</v>
      </c>
      <c r="C890" s="6" t="s">
        <v>12</v>
      </c>
      <c r="D890" s="4">
        <v>31</v>
      </c>
      <c r="E890" s="13" t="s">
        <v>6</v>
      </c>
      <c r="F890" s="14">
        <v>45229</v>
      </c>
      <c r="G890" s="4">
        <v>105</v>
      </c>
      <c r="H890" s="4">
        <v>3.6</v>
      </c>
      <c r="I890" s="4">
        <f>IF(MONTH(Calls[[#This Row],[Date of Call]])&lt;=6, YEAR(Calls[[#This Row],[Date of Call]]), YEAR(Calls[[#This Row],[Date of Call]])+1)</f>
        <v>2024</v>
      </c>
      <c r="J890" s="5" t="str">
        <f>TEXT(Calls[[#This Row],[Date of Call]],"DDDD")</f>
        <v>Monday</v>
      </c>
      <c r="K890" s="5" t="str">
        <f t="array" ref="K890">_xlfn.IFS(Calls[[#This Row],[Duration]]&lt;=10,"Under 10 mins", Calls[[#This Row],[Duration]]&lt;=30, "10 to 30 mins", Calls[[#This Row],[Duration]]&lt;=60, "30 to 60 mins", Calls[[#This Row],[Duration]]&lt;=120, "1 to 2 hours", TRUE, "More than 2 hours")</f>
        <v>30 to 60 mins</v>
      </c>
      <c r="L890" s="4">
        <f>ROUND(Calls[[#This Row],[Satisfaction Rating]],0)</f>
        <v>4</v>
      </c>
    </row>
    <row r="891" spans="2:12" x14ac:dyDescent="0.3">
      <c r="B891" s="5" t="s">
        <v>913</v>
      </c>
      <c r="C891" s="6" t="s">
        <v>17</v>
      </c>
      <c r="D891" s="4">
        <v>142</v>
      </c>
      <c r="E891" s="13" t="s">
        <v>10</v>
      </c>
      <c r="F891" s="14">
        <v>45229</v>
      </c>
      <c r="G891" s="4">
        <v>40</v>
      </c>
      <c r="H891" s="4">
        <v>3.8</v>
      </c>
      <c r="I891" s="4">
        <f>IF(MONTH(Calls[[#This Row],[Date of Call]])&lt;=6, YEAR(Calls[[#This Row],[Date of Call]]), YEAR(Calls[[#This Row],[Date of Call]])+1)</f>
        <v>2024</v>
      </c>
      <c r="J891" s="5" t="str">
        <f>TEXT(Calls[[#This Row],[Date of Call]],"DDDD")</f>
        <v>Monday</v>
      </c>
      <c r="K891" s="5" t="str">
        <f t="array" ref="K891">_xlfn.IFS(Calls[[#This Row],[Duration]]&lt;=10,"Under 10 mins", Calls[[#This Row],[Duration]]&lt;=30, "10 to 30 mins", Calls[[#This Row],[Duration]]&lt;=60, "30 to 60 mins", Calls[[#This Row],[Duration]]&lt;=120, "1 to 2 hours", TRUE, "More than 2 hours")</f>
        <v>More than 2 hours</v>
      </c>
      <c r="L891" s="4">
        <f>ROUND(Calls[[#This Row],[Satisfaction Rating]],0)</f>
        <v>4</v>
      </c>
    </row>
    <row r="892" spans="2:12" x14ac:dyDescent="0.3">
      <c r="B892" s="5" t="s">
        <v>914</v>
      </c>
      <c r="C892" s="6" t="s">
        <v>22</v>
      </c>
      <c r="D892" s="4">
        <v>61</v>
      </c>
      <c r="E892" s="13" t="s">
        <v>10</v>
      </c>
      <c r="F892" s="14">
        <v>45229</v>
      </c>
      <c r="G892" s="4">
        <v>82</v>
      </c>
      <c r="H892" s="4">
        <v>3.1</v>
      </c>
      <c r="I892" s="4">
        <f>IF(MONTH(Calls[[#This Row],[Date of Call]])&lt;=6, YEAR(Calls[[#This Row],[Date of Call]]), YEAR(Calls[[#This Row],[Date of Call]])+1)</f>
        <v>2024</v>
      </c>
      <c r="J892" s="5" t="str">
        <f>TEXT(Calls[[#This Row],[Date of Call]],"DDDD")</f>
        <v>Monday</v>
      </c>
      <c r="K892" s="5" t="str">
        <f t="array" ref="K892">_xlfn.IFS(Calls[[#This Row],[Duration]]&lt;=10,"Under 10 mins", Calls[[#This Row],[Duration]]&lt;=30, "10 to 30 mins", Calls[[#This Row],[Duration]]&lt;=60, "30 to 60 mins", Calls[[#This Row],[Duration]]&lt;=120, "1 to 2 hours", TRUE, "More than 2 hours")</f>
        <v>1 to 2 hours</v>
      </c>
      <c r="L892" s="4">
        <f>ROUND(Calls[[#This Row],[Satisfaction Rating]],0)</f>
        <v>3</v>
      </c>
    </row>
    <row r="893" spans="2:12" x14ac:dyDescent="0.3">
      <c r="B893" s="5" t="s">
        <v>915</v>
      </c>
      <c r="C893" s="6" t="s">
        <v>20</v>
      </c>
      <c r="D893" s="4">
        <v>86</v>
      </c>
      <c r="E893" s="13" t="s">
        <v>6</v>
      </c>
      <c r="F893" s="14">
        <v>45230</v>
      </c>
      <c r="G893" s="4">
        <v>90</v>
      </c>
      <c r="H893" s="4">
        <v>4.4000000000000004</v>
      </c>
      <c r="I893" s="4">
        <f>IF(MONTH(Calls[[#This Row],[Date of Call]])&lt;=6, YEAR(Calls[[#This Row],[Date of Call]]), YEAR(Calls[[#This Row],[Date of Call]])+1)</f>
        <v>2024</v>
      </c>
      <c r="J893" s="5" t="str">
        <f>TEXT(Calls[[#This Row],[Date of Call]],"DDDD")</f>
        <v>Tuesday</v>
      </c>
      <c r="K893" s="5" t="str">
        <f t="array" ref="K893">_xlfn.IFS(Calls[[#This Row],[Duration]]&lt;=10,"Under 10 mins", Calls[[#This Row],[Duration]]&lt;=30, "10 to 30 mins", Calls[[#This Row],[Duration]]&lt;=60, "30 to 60 mins", Calls[[#This Row],[Duration]]&lt;=120, "1 to 2 hours", TRUE, "More than 2 hours")</f>
        <v>1 to 2 hours</v>
      </c>
      <c r="L893" s="4">
        <f>ROUND(Calls[[#This Row],[Satisfaction Rating]],0)</f>
        <v>4</v>
      </c>
    </row>
    <row r="894" spans="2:12" x14ac:dyDescent="0.3">
      <c r="B894" s="5" t="s">
        <v>916</v>
      </c>
      <c r="C894" s="6" t="s">
        <v>23</v>
      </c>
      <c r="D894" s="4">
        <v>165</v>
      </c>
      <c r="E894" s="13" t="s">
        <v>13</v>
      </c>
      <c r="F894" s="14">
        <v>45231</v>
      </c>
      <c r="G894" s="4">
        <v>66</v>
      </c>
      <c r="H894" s="4">
        <v>4.8</v>
      </c>
      <c r="I894" s="4">
        <f>IF(MONTH(Calls[[#This Row],[Date of Call]])&lt;=6, YEAR(Calls[[#This Row],[Date of Call]]), YEAR(Calls[[#This Row],[Date of Call]])+1)</f>
        <v>2024</v>
      </c>
      <c r="J894" s="5" t="str">
        <f>TEXT(Calls[[#This Row],[Date of Call]],"DDDD")</f>
        <v>Wednesday</v>
      </c>
      <c r="K894" s="5" t="str">
        <f t="array" ref="K894">_xlfn.IFS(Calls[[#This Row],[Duration]]&lt;=10,"Under 10 mins", Calls[[#This Row],[Duration]]&lt;=30, "10 to 30 mins", Calls[[#This Row],[Duration]]&lt;=60, "30 to 60 mins", Calls[[#This Row],[Duration]]&lt;=120, "1 to 2 hours", TRUE, "More than 2 hours")</f>
        <v>More than 2 hours</v>
      </c>
      <c r="L894" s="4">
        <f>ROUND(Calls[[#This Row],[Satisfaction Rating]],0)</f>
        <v>5</v>
      </c>
    </row>
    <row r="895" spans="2:12" x14ac:dyDescent="0.3">
      <c r="B895" s="5" t="s">
        <v>917</v>
      </c>
      <c r="C895" s="6" t="s">
        <v>5</v>
      </c>
      <c r="D895" s="4">
        <v>62</v>
      </c>
      <c r="E895" s="13" t="s">
        <v>9</v>
      </c>
      <c r="F895" s="14">
        <v>45231</v>
      </c>
      <c r="G895" s="4">
        <v>78</v>
      </c>
      <c r="H895" s="4">
        <v>3.5</v>
      </c>
      <c r="I895" s="4">
        <f>IF(MONTH(Calls[[#This Row],[Date of Call]])&lt;=6, YEAR(Calls[[#This Row],[Date of Call]]), YEAR(Calls[[#This Row],[Date of Call]])+1)</f>
        <v>2024</v>
      </c>
      <c r="J895" s="5" t="str">
        <f>TEXT(Calls[[#This Row],[Date of Call]],"DDDD")</f>
        <v>Wednesday</v>
      </c>
      <c r="K895" s="5" t="str">
        <f t="array" ref="K895">_xlfn.IFS(Calls[[#This Row],[Duration]]&lt;=10,"Under 10 mins", Calls[[#This Row],[Duration]]&lt;=30, "10 to 30 mins", Calls[[#This Row],[Duration]]&lt;=60, "30 to 60 mins", Calls[[#This Row],[Duration]]&lt;=120, "1 to 2 hours", TRUE, "More than 2 hours")</f>
        <v>1 to 2 hours</v>
      </c>
      <c r="L895" s="4">
        <f>ROUND(Calls[[#This Row],[Satisfaction Rating]],0)</f>
        <v>4</v>
      </c>
    </row>
    <row r="896" spans="2:12" x14ac:dyDescent="0.3">
      <c r="B896" s="5" t="s">
        <v>918</v>
      </c>
      <c r="C896" s="6" t="s">
        <v>21</v>
      </c>
      <c r="D896" s="4">
        <v>103</v>
      </c>
      <c r="E896" s="13" t="s">
        <v>13</v>
      </c>
      <c r="F896" s="14">
        <v>45232</v>
      </c>
      <c r="G896" s="4">
        <v>66</v>
      </c>
      <c r="H896" s="4">
        <v>4.4000000000000004</v>
      </c>
      <c r="I896" s="4">
        <f>IF(MONTH(Calls[[#This Row],[Date of Call]])&lt;=6, YEAR(Calls[[#This Row],[Date of Call]]), YEAR(Calls[[#This Row],[Date of Call]])+1)</f>
        <v>2024</v>
      </c>
      <c r="J896" s="5" t="str">
        <f>TEXT(Calls[[#This Row],[Date of Call]],"DDDD")</f>
        <v>Thursday</v>
      </c>
      <c r="K896" s="5" t="str">
        <f t="array" ref="K896">_xlfn.IFS(Calls[[#This Row],[Duration]]&lt;=10,"Under 10 mins", Calls[[#This Row],[Duration]]&lt;=30, "10 to 30 mins", Calls[[#This Row],[Duration]]&lt;=60, "30 to 60 mins", Calls[[#This Row],[Duration]]&lt;=120, "1 to 2 hours", TRUE, "More than 2 hours")</f>
        <v>1 to 2 hours</v>
      </c>
      <c r="L896" s="4">
        <f>ROUND(Calls[[#This Row],[Satisfaction Rating]],0)</f>
        <v>4</v>
      </c>
    </row>
    <row r="897" spans="2:12" x14ac:dyDescent="0.3">
      <c r="B897" s="5" t="s">
        <v>919</v>
      </c>
      <c r="C897" s="6" t="s">
        <v>17</v>
      </c>
      <c r="D897" s="4">
        <v>56</v>
      </c>
      <c r="E897" s="13" t="s">
        <v>6</v>
      </c>
      <c r="F897" s="14">
        <v>45233</v>
      </c>
      <c r="G897" s="4">
        <v>160</v>
      </c>
      <c r="H897" s="4">
        <v>3.8</v>
      </c>
      <c r="I897" s="4">
        <f>IF(MONTH(Calls[[#This Row],[Date of Call]])&lt;=6, YEAR(Calls[[#This Row],[Date of Call]]), YEAR(Calls[[#This Row],[Date of Call]])+1)</f>
        <v>2024</v>
      </c>
      <c r="J897" s="5" t="str">
        <f>TEXT(Calls[[#This Row],[Date of Call]],"DDDD")</f>
        <v>Friday</v>
      </c>
      <c r="K897" s="5" t="str">
        <f t="array" ref="K897">_xlfn.IFS(Calls[[#This Row],[Duration]]&lt;=10,"Under 10 mins", Calls[[#This Row],[Duration]]&lt;=30, "10 to 30 mins", Calls[[#This Row],[Duration]]&lt;=60, "30 to 60 mins", Calls[[#This Row],[Duration]]&lt;=120, "1 to 2 hours", TRUE, "More than 2 hours")</f>
        <v>30 to 60 mins</v>
      </c>
      <c r="L897" s="4">
        <f>ROUND(Calls[[#This Row],[Satisfaction Rating]],0)</f>
        <v>4</v>
      </c>
    </row>
    <row r="898" spans="2:12" x14ac:dyDescent="0.3">
      <c r="B898" s="5" t="s">
        <v>920</v>
      </c>
      <c r="C898" s="6" t="s">
        <v>16</v>
      </c>
      <c r="D898" s="4">
        <v>114</v>
      </c>
      <c r="E898" s="13" t="s">
        <v>10</v>
      </c>
      <c r="F898" s="14">
        <v>45234</v>
      </c>
      <c r="G898" s="4">
        <v>144</v>
      </c>
      <c r="H898" s="4">
        <v>3.8</v>
      </c>
      <c r="I898" s="4">
        <f>IF(MONTH(Calls[[#This Row],[Date of Call]])&lt;=6, YEAR(Calls[[#This Row],[Date of Call]]), YEAR(Calls[[#This Row],[Date of Call]])+1)</f>
        <v>2024</v>
      </c>
      <c r="J898" s="5" t="str">
        <f>TEXT(Calls[[#This Row],[Date of Call]],"DDDD")</f>
        <v>Saturday</v>
      </c>
      <c r="K898" s="5" t="str">
        <f t="array" ref="K898">_xlfn.IFS(Calls[[#This Row],[Duration]]&lt;=10,"Under 10 mins", Calls[[#This Row],[Duration]]&lt;=30, "10 to 30 mins", Calls[[#This Row],[Duration]]&lt;=60, "30 to 60 mins", Calls[[#This Row],[Duration]]&lt;=120, "1 to 2 hours", TRUE, "More than 2 hours")</f>
        <v>1 to 2 hours</v>
      </c>
      <c r="L898" s="4">
        <f>ROUND(Calls[[#This Row],[Satisfaction Rating]],0)</f>
        <v>4</v>
      </c>
    </row>
    <row r="899" spans="2:12" x14ac:dyDescent="0.3">
      <c r="B899" s="5" t="s">
        <v>921</v>
      </c>
      <c r="C899" s="6" t="s">
        <v>17</v>
      </c>
      <c r="D899" s="4">
        <v>112</v>
      </c>
      <c r="E899" s="13" t="s">
        <v>11</v>
      </c>
      <c r="F899" s="14">
        <v>45234</v>
      </c>
      <c r="G899" s="4">
        <v>200</v>
      </c>
      <c r="H899" s="4">
        <v>4.5999999999999996</v>
      </c>
      <c r="I899" s="4">
        <f>IF(MONTH(Calls[[#This Row],[Date of Call]])&lt;=6, YEAR(Calls[[#This Row],[Date of Call]]), YEAR(Calls[[#This Row],[Date of Call]])+1)</f>
        <v>2024</v>
      </c>
      <c r="J899" s="5" t="str">
        <f>TEXT(Calls[[#This Row],[Date of Call]],"DDDD")</f>
        <v>Saturday</v>
      </c>
      <c r="K899" s="5" t="str">
        <f t="array" ref="K899">_xlfn.IFS(Calls[[#This Row],[Duration]]&lt;=10,"Under 10 mins", Calls[[#This Row],[Duration]]&lt;=30, "10 to 30 mins", Calls[[#This Row],[Duration]]&lt;=60, "30 to 60 mins", Calls[[#This Row],[Duration]]&lt;=120, "1 to 2 hours", TRUE, "More than 2 hours")</f>
        <v>1 to 2 hours</v>
      </c>
      <c r="L899" s="4">
        <f>ROUND(Calls[[#This Row],[Satisfaction Rating]],0)</f>
        <v>5</v>
      </c>
    </row>
    <row r="900" spans="2:12" x14ac:dyDescent="0.3">
      <c r="B900" s="5" t="s">
        <v>922</v>
      </c>
      <c r="C900" s="6" t="s">
        <v>15</v>
      </c>
      <c r="D900" s="4">
        <v>52</v>
      </c>
      <c r="E900" s="13" t="s">
        <v>9</v>
      </c>
      <c r="F900" s="14">
        <v>45236</v>
      </c>
      <c r="G900" s="4">
        <v>220</v>
      </c>
      <c r="H900" s="4">
        <v>5</v>
      </c>
      <c r="I900" s="4">
        <f>IF(MONTH(Calls[[#This Row],[Date of Call]])&lt;=6, YEAR(Calls[[#This Row],[Date of Call]]), YEAR(Calls[[#This Row],[Date of Call]])+1)</f>
        <v>2024</v>
      </c>
      <c r="J900" s="5" t="str">
        <f>TEXT(Calls[[#This Row],[Date of Call]],"DDDD")</f>
        <v>Monday</v>
      </c>
      <c r="K900" s="5" t="str">
        <f t="array" ref="K900">_xlfn.IFS(Calls[[#This Row],[Duration]]&lt;=10,"Under 10 mins", Calls[[#This Row],[Duration]]&lt;=30, "10 to 30 mins", Calls[[#This Row],[Duration]]&lt;=60, "30 to 60 mins", Calls[[#This Row],[Duration]]&lt;=120, "1 to 2 hours", TRUE, "More than 2 hours")</f>
        <v>30 to 60 mins</v>
      </c>
      <c r="L900" s="4">
        <f>ROUND(Calls[[#This Row],[Satisfaction Rating]],0)</f>
        <v>5</v>
      </c>
    </row>
    <row r="901" spans="2:12" x14ac:dyDescent="0.3">
      <c r="B901" s="5" t="s">
        <v>923</v>
      </c>
      <c r="C901" s="6" t="s">
        <v>21</v>
      </c>
      <c r="D901" s="4">
        <v>105</v>
      </c>
      <c r="E901" s="13" t="s">
        <v>13</v>
      </c>
      <c r="F901" s="14">
        <v>45237</v>
      </c>
      <c r="G901" s="4">
        <v>112</v>
      </c>
      <c r="H901" s="4">
        <v>3.2</v>
      </c>
      <c r="I901" s="4">
        <f>IF(MONTH(Calls[[#This Row],[Date of Call]])&lt;=6, YEAR(Calls[[#This Row],[Date of Call]]), YEAR(Calls[[#This Row],[Date of Call]])+1)</f>
        <v>2024</v>
      </c>
      <c r="J901" s="5" t="str">
        <f>TEXT(Calls[[#This Row],[Date of Call]],"DDDD")</f>
        <v>Tuesday</v>
      </c>
      <c r="K901" s="5" t="str">
        <f t="array" ref="K901">_xlfn.IFS(Calls[[#This Row],[Duration]]&lt;=10,"Under 10 mins", Calls[[#This Row],[Duration]]&lt;=30, "10 to 30 mins", Calls[[#This Row],[Duration]]&lt;=60, "30 to 60 mins", Calls[[#This Row],[Duration]]&lt;=120, "1 to 2 hours", TRUE, "More than 2 hours")</f>
        <v>1 to 2 hours</v>
      </c>
      <c r="L901" s="4">
        <f>ROUND(Calls[[#This Row],[Satisfaction Rating]],0)</f>
        <v>3</v>
      </c>
    </row>
    <row r="902" spans="2:12" x14ac:dyDescent="0.3">
      <c r="B902" s="5" t="s">
        <v>924</v>
      </c>
      <c r="C902" s="6" t="s">
        <v>23</v>
      </c>
      <c r="D902" s="4">
        <v>91</v>
      </c>
      <c r="E902" s="13" t="s">
        <v>6</v>
      </c>
      <c r="F902" s="14">
        <v>45237</v>
      </c>
      <c r="G902" s="4">
        <v>110</v>
      </c>
      <c r="H902" s="4">
        <v>3.7</v>
      </c>
      <c r="I902" s="4">
        <f>IF(MONTH(Calls[[#This Row],[Date of Call]])&lt;=6, YEAR(Calls[[#This Row],[Date of Call]]), YEAR(Calls[[#This Row],[Date of Call]])+1)</f>
        <v>2024</v>
      </c>
      <c r="J902" s="5" t="str">
        <f>TEXT(Calls[[#This Row],[Date of Call]],"DDDD")</f>
        <v>Tuesday</v>
      </c>
      <c r="K902" s="5" t="str">
        <f t="array" ref="K902">_xlfn.IFS(Calls[[#This Row],[Duration]]&lt;=10,"Under 10 mins", Calls[[#This Row],[Duration]]&lt;=30, "10 to 30 mins", Calls[[#This Row],[Duration]]&lt;=60, "30 to 60 mins", Calls[[#This Row],[Duration]]&lt;=120, "1 to 2 hours", TRUE, "More than 2 hours")</f>
        <v>1 to 2 hours</v>
      </c>
      <c r="L902" s="4">
        <f>ROUND(Calls[[#This Row],[Satisfaction Rating]],0)</f>
        <v>4</v>
      </c>
    </row>
    <row r="903" spans="2:12" x14ac:dyDescent="0.3">
      <c r="B903" s="5" t="s">
        <v>925</v>
      </c>
      <c r="C903" s="6" t="s">
        <v>19</v>
      </c>
      <c r="D903" s="4">
        <v>74</v>
      </c>
      <c r="E903" s="13" t="s">
        <v>10</v>
      </c>
      <c r="F903" s="14">
        <v>45238</v>
      </c>
      <c r="G903" s="4">
        <v>160</v>
      </c>
      <c r="H903" s="4">
        <v>2.7</v>
      </c>
      <c r="I903" s="4">
        <f>IF(MONTH(Calls[[#This Row],[Date of Call]])&lt;=6, YEAR(Calls[[#This Row],[Date of Call]]), YEAR(Calls[[#This Row],[Date of Call]])+1)</f>
        <v>2024</v>
      </c>
      <c r="J903" s="5" t="str">
        <f>TEXT(Calls[[#This Row],[Date of Call]],"DDDD")</f>
        <v>Wednesday</v>
      </c>
      <c r="K903" s="5" t="str">
        <f t="array" ref="K903">_xlfn.IFS(Calls[[#This Row],[Duration]]&lt;=10,"Under 10 mins", Calls[[#This Row],[Duration]]&lt;=30, "10 to 30 mins", Calls[[#This Row],[Duration]]&lt;=60, "30 to 60 mins", Calls[[#This Row],[Duration]]&lt;=120, "1 to 2 hours", TRUE, "More than 2 hours")</f>
        <v>1 to 2 hours</v>
      </c>
      <c r="L903" s="4">
        <f>ROUND(Calls[[#This Row],[Satisfaction Rating]],0)</f>
        <v>3</v>
      </c>
    </row>
    <row r="904" spans="2:12" x14ac:dyDescent="0.3">
      <c r="B904" s="5" t="s">
        <v>926</v>
      </c>
      <c r="C904" s="6" t="s">
        <v>19</v>
      </c>
      <c r="D904" s="4">
        <v>30</v>
      </c>
      <c r="E904" s="13" t="s">
        <v>6</v>
      </c>
      <c r="F904" s="14">
        <v>45238</v>
      </c>
      <c r="G904" s="4">
        <v>84</v>
      </c>
      <c r="H904" s="4">
        <v>4</v>
      </c>
      <c r="I904" s="4">
        <f>IF(MONTH(Calls[[#This Row],[Date of Call]])&lt;=6, YEAR(Calls[[#This Row],[Date of Call]]), YEAR(Calls[[#This Row],[Date of Call]])+1)</f>
        <v>2024</v>
      </c>
      <c r="J904" s="5" t="str">
        <f>TEXT(Calls[[#This Row],[Date of Call]],"DDDD")</f>
        <v>Wednesday</v>
      </c>
      <c r="K904" s="5" t="str">
        <f t="array" ref="K904">_xlfn.IFS(Calls[[#This Row],[Duration]]&lt;=10,"Under 10 mins", Calls[[#This Row],[Duration]]&lt;=30, "10 to 30 mins", Calls[[#This Row],[Duration]]&lt;=60, "30 to 60 mins", Calls[[#This Row],[Duration]]&lt;=120, "1 to 2 hours", TRUE, "More than 2 hours")</f>
        <v>10 to 30 mins</v>
      </c>
      <c r="L904" s="4">
        <f>ROUND(Calls[[#This Row],[Satisfaction Rating]],0)</f>
        <v>4</v>
      </c>
    </row>
    <row r="905" spans="2:12" x14ac:dyDescent="0.3">
      <c r="B905" s="5" t="s">
        <v>927</v>
      </c>
      <c r="C905" s="6" t="s">
        <v>23</v>
      </c>
      <c r="D905" s="4">
        <v>56</v>
      </c>
      <c r="E905" s="13" t="s">
        <v>9</v>
      </c>
      <c r="F905" s="14">
        <v>45238</v>
      </c>
      <c r="G905" s="4">
        <v>124</v>
      </c>
      <c r="H905" s="4">
        <v>2.6</v>
      </c>
      <c r="I905" s="4">
        <f>IF(MONTH(Calls[[#This Row],[Date of Call]])&lt;=6, YEAR(Calls[[#This Row],[Date of Call]]), YEAR(Calls[[#This Row],[Date of Call]])+1)</f>
        <v>2024</v>
      </c>
      <c r="J905" s="5" t="str">
        <f>TEXT(Calls[[#This Row],[Date of Call]],"DDDD")</f>
        <v>Wednesday</v>
      </c>
      <c r="K905" s="5" t="str">
        <f t="array" ref="K905">_xlfn.IFS(Calls[[#This Row],[Duration]]&lt;=10,"Under 10 mins", Calls[[#This Row],[Duration]]&lt;=30, "10 to 30 mins", Calls[[#This Row],[Duration]]&lt;=60, "30 to 60 mins", Calls[[#This Row],[Duration]]&lt;=120, "1 to 2 hours", TRUE, "More than 2 hours")</f>
        <v>30 to 60 mins</v>
      </c>
      <c r="L905" s="4">
        <f>ROUND(Calls[[#This Row],[Satisfaction Rating]],0)</f>
        <v>3</v>
      </c>
    </row>
    <row r="906" spans="2:12" x14ac:dyDescent="0.3">
      <c r="B906" s="5" t="s">
        <v>928</v>
      </c>
      <c r="C906" s="6" t="s">
        <v>19</v>
      </c>
      <c r="D906" s="4">
        <v>151</v>
      </c>
      <c r="E906" s="13" t="s">
        <v>11</v>
      </c>
      <c r="F906" s="14">
        <v>45238</v>
      </c>
      <c r="G906" s="4">
        <v>84</v>
      </c>
      <c r="H906" s="4">
        <v>4.5999999999999996</v>
      </c>
      <c r="I906" s="4">
        <f>IF(MONTH(Calls[[#This Row],[Date of Call]])&lt;=6, YEAR(Calls[[#This Row],[Date of Call]]), YEAR(Calls[[#This Row],[Date of Call]])+1)</f>
        <v>2024</v>
      </c>
      <c r="J906" s="5" t="str">
        <f>TEXT(Calls[[#This Row],[Date of Call]],"DDDD")</f>
        <v>Wednesday</v>
      </c>
      <c r="K906" s="5" t="str">
        <f t="array" ref="K906">_xlfn.IFS(Calls[[#This Row],[Duration]]&lt;=10,"Under 10 mins", Calls[[#This Row],[Duration]]&lt;=30, "10 to 30 mins", Calls[[#This Row],[Duration]]&lt;=60, "30 to 60 mins", Calls[[#This Row],[Duration]]&lt;=120, "1 to 2 hours", TRUE, "More than 2 hours")</f>
        <v>More than 2 hours</v>
      </c>
      <c r="L906" s="4">
        <f>ROUND(Calls[[#This Row],[Satisfaction Rating]],0)</f>
        <v>5</v>
      </c>
    </row>
    <row r="907" spans="2:12" x14ac:dyDescent="0.3">
      <c r="B907" s="5" t="s">
        <v>929</v>
      </c>
      <c r="C907" s="6" t="s">
        <v>12</v>
      </c>
      <c r="D907" s="4">
        <v>108</v>
      </c>
      <c r="E907" s="13" t="s">
        <v>13</v>
      </c>
      <c r="F907" s="14">
        <v>45239</v>
      </c>
      <c r="G907" s="4">
        <v>130</v>
      </c>
      <c r="H907" s="4">
        <v>2.7</v>
      </c>
      <c r="I907" s="4">
        <f>IF(MONTH(Calls[[#This Row],[Date of Call]])&lt;=6, YEAR(Calls[[#This Row],[Date of Call]]), YEAR(Calls[[#This Row],[Date of Call]])+1)</f>
        <v>2024</v>
      </c>
      <c r="J907" s="5" t="str">
        <f>TEXT(Calls[[#This Row],[Date of Call]],"DDDD")</f>
        <v>Thursday</v>
      </c>
      <c r="K907" s="5" t="str">
        <f t="array" ref="K907">_xlfn.IFS(Calls[[#This Row],[Duration]]&lt;=10,"Under 10 mins", Calls[[#This Row],[Duration]]&lt;=30, "10 to 30 mins", Calls[[#This Row],[Duration]]&lt;=60, "30 to 60 mins", Calls[[#This Row],[Duration]]&lt;=120, "1 to 2 hours", TRUE, "More than 2 hours")</f>
        <v>1 to 2 hours</v>
      </c>
      <c r="L907" s="4">
        <f>ROUND(Calls[[#This Row],[Satisfaction Rating]],0)</f>
        <v>3</v>
      </c>
    </row>
    <row r="908" spans="2:12" x14ac:dyDescent="0.3">
      <c r="B908" s="5" t="s">
        <v>930</v>
      </c>
      <c r="C908" s="6" t="s">
        <v>16</v>
      </c>
      <c r="D908" s="4">
        <v>124</v>
      </c>
      <c r="E908" s="13" t="s">
        <v>10</v>
      </c>
      <c r="F908" s="14">
        <v>45239</v>
      </c>
      <c r="G908" s="4">
        <v>215</v>
      </c>
      <c r="H908" s="4">
        <v>3.5</v>
      </c>
      <c r="I908" s="4">
        <f>IF(MONTH(Calls[[#This Row],[Date of Call]])&lt;=6, YEAR(Calls[[#This Row],[Date of Call]]), YEAR(Calls[[#This Row],[Date of Call]])+1)</f>
        <v>2024</v>
      </c>
      <c r="J908" s="5" t="str">
        <f>TEXT(Calls[[#This Row],[Date of Call]],"DDDD")</f>
        <v>Thursday</v>
      </c>
      <c r="K908" s="5" t="str">
        <f t="array" ref="K908">_xlfn.IFS(Calls[[#This Row],[Duration]]&lt;=10,"Under 10 mins", Calls[[#This Row],[Duration]]&lt;=30, "10 to 30 mins", Calls[[#This Row],[Duration]]&lt;=60, "30 to 60 mins", Calls[[#This Row],[Duration]]&lt;=120, "1 to 2 hours", TRUE, "More than 2 hours")</f>
        <v>More than 2 hours</v>
      </c>
      <c r="L908" s="4">
        <f>ROUND(Calls[[#This Row],[Satisfaction Rating]],0)</f>
        <v>4</v>
      </c>
    </row>
    <row r="909" spans="2:12" x14ac:dyDescent="0.3">
      <c r="B909" s="5" t="s">
        <v>931</v>
      </c>
      <c r="C909" s="6" t="s">
        <v>21</v>
      </c>
      <c r="D909" s="4">
        <v>110</v>
      </c>
      <c r="E909" s="13" t="s">
        <v>9</v>
      </c>
      <c r="F909" s="14">
        <v>45240</v>
      </c>
      <c r="G909" s="4">
        <v>132</v>
      </c>
      <c r="H909" s="4">
        <v>3.6</v>
      </c>
      <c r="I909" s="4">
        <f>IF(MONTH(Calls[[#This Row],[Date of Call]])&lt;=6, YEAR(Calls[[#This Row],[Date of Call]]), YEAR(Calls[[#This Row],[Date of Call]])+1)</f>
        <v>2024</v>
      </c>
      <c r="J909" s="5" t="str">
        <f>TEXT(Calls[[#This Row],[Date of Call]],"DDDD")</f>
        <v>Friday</v>
      </c>
      <c r="K909" s="5" t="str">
        <f t="array" ref="K909">_xlfn.IFS(Calls[[#This Row],[Duration]]&lt;=10,"Under 10 mins", Calls[[#This Row],[Duration]]&lt;=30, "10 to 30 mins", Calls[[#This Row],[Duration]]&lt;=60, "30 to 60 mins", Calls[[#This Row],[Duration]]&lt;=120, "1 to 2 hours", TRUE, "More than 2 hours")</f>
        <v>1 to 2 hours</v>
      </c>
      <c r="L909" s="4">
        <f>ROUND(Calls[[#This Row],[Satisfaction Rating]],0)</f>
        <v>4</v>
      </c>
    </row>
    <row r="910" spans="2:12" x14ac:dyDescent="0.3">
      <c r="B910" s="5" t="s">
        <v>932</v>
      </c>
      <c r="C910" s="6" t="s">
        <v>18</v>
      </c>
      <c r="D910" s="4">
        <v>89</v>
      </c>
      <c r="E910" s="13" t="s">
        <v>13</v>
      </c>
      <c r="F910" s="14">
        <v>45240</v>
      </c>
      <c r="G910" s="4">
        <v>88</v>
      </c>
      <c r="H910" s="4">
        <v>4.9000000000000004</v>
      </c>
      <c r="I910" s="4">
        <f>IF(MONTH(Calls[[#This Row],[Date of Call]])&lt;=6, YEAR(Calls[[#This Row],[Date of Call]]), YEAR(Calls[[#This Row],[Date of Call]])+1)</f>
        <v>2024</v>
      </c>
      <c r="J910" s="5" t="str">
        <f>TEXT(Calls[[#This Row],[Date of Call]],"DDDD")</f>
        <v>Friday</v>
      </c>
      <c r="K910" s="5" t="str">
        <f t="array" ref="K910">_xlfn.IFS(Calls[[#This Row],[Duration]]&lt;=10,"Under 10 mins", Calls[[#This Row],[Duration]]&lt;=30, "10 to 30 mins", Calls[[#This Row],[Duration]]&lt;=60, "30 to 60 mins", Calls[[#This Row],[Duration]]&lt;=120, "1 to 2 hours", TRUE, "More than 2 hours")</f>
        <v>1 to 2 hours</v>
      </c>
      <c r="L910" s="4">
        <f>ROUND(Calls[[#This Row],[Satisfaction Rating]],0)</f>
        <v>5</v>
      </c>
    </row>
    <row r="911" spans="2:12" x14ac:dyDescent="0.3">
      <c r="B911" s="5" t="s">
        <v>933</v>
      </c>
      <c r="C911" s="6" t="s">
        <v>20</v>
      </c>
      <c r="D911" s="4">
        <v>95</v>
      </c>
      <c r="E911" s="13" t="s">
        <v>9</v>
      </c>
      <c r="F911" s="14">
        <v>45240</v>
      </c>
      <c r="G911" s="4">
        <v>140</v>
      </c>
      <c r="H911" s="4">
        <v>3.9</v>
      </c>
      <c r="I911" s="4">
        <f>IF(MONTH(Calls[[#This Row],[Date of Call]])&lt;=6, YEAR(Calls[[#This Row],[Date of Call]]), YEAR(Calls[[#This Row],[Date of Call]])+1)</f>
        <v>2024</v>
      </c>
      <c r="J911" s="5" t="str">
        <f>TEXT(Calls[[#This Row],[Date of Call]],"DDDD")</f>
        <v>Friday</v>
      </c>
      <c r="K911" s="5" t="str">
        <f t="array" ref="K911">_xlfn.IFS(Calls[[#This Row],[Duration]]&lt;=10,"Under 10 mins", Calls[[#This Row],[Duration]]&lt;=30, "10 to 30 mins", Calls[[#This Row],[Duration]]&lt;=60, "30 to 60 mins", Calls[[#This Row],[Duration]]&lt;=120, "1 to 2 hours", TRUE, "More than 2 hours")</f>
        <v>1 to 2 hours</v>
      </c>
      <c r="L911" s="4">
        <f>ROUND(Calls[[#This Row],[Satisfaction Rating]],0)</f>
        <v>4</v>
      </c>
    </row>
    <row r="912" spans="2:12" x14ac:dyDescent="0.3">
      <c r="B912" s="5" t="s">
        <v>934</v>
      </c>
      <c r="C912" s="6" t="s">
        <v>19</v>
      </c>
      <c r="D912" s="4">
        <v>84</v>
      </c>
      <c r="E912" s="13" t="s">
        <v>13</v>
      </c>
      <c r="F912" s="14">
        <v>45241</v>
      </c>
      <c r="G912" s="4">
        <v>66</v>
      </c>
      <c r="H912" s="4">
        <v>4.7</v>
      </c>
      <c r="I912" s="4">
        <f>IF(MONTH(Calls[[#This Row],[Date of Call]])&lt;=6, YEAR(Calls[[#This Row],[Date of Call]]), YEAR(Calls[[#This Row],[Date of Call]])+1)</f>
        <v>2024</v>
      </c>
      <c r="J912" s="5" t="str">
        <f>TEXT(Calls[[#This Row],[Date of Call]],"DDDD")</f>
        <v>Saturday</v>
      </c>
      <c r="K912" s="5" t="str">
        <f t="array" ref="K912">_xlfn.IFS(Calls[[#This Row],[Duration]]&lt;=10,"Under 10 mins", Calls[[#This Row],[Duration]]&lt;=30, "10 to 30 mins", Calls[[#This Row],[Duration]]&lt;=60, "30 to 60 mins", Calls[[#This Row],[Duration]]&lt;=120, "1 to 2 hours", TRUE, "More than 2 hours")</f>
        <v>1 to 2 hours</v>
      </c>
      <c r="L912" s="4">
        <f>ROUND(Calls[[#This Row],[Satisfaction Rating]],0)</f>
        <v>5</v>
      </c>
    </row>
    <row r="913" spans="2:12" x14ac:dyDescent="0.3">
      <c r="B913" s="5" t="s">
        <v>935</v>
      </c>
      <c r="C913" s="6" t="s">
        <v>24</v>
      </c>
      <c r="D913" s="4">
        <v>89</v>
      </c>
      <c r="E913" s="13" t="s">
        <v>10</v>
      </c>
      <c r="F913" s="14">
        <v>45241</v>
      </c>
      <c r="G913" s="4">
        <v>23</v>
      </c>
      <c r="H913" s="4">
        <v>4.5</v>
      </c>
      <c r="I913" s="4">
        <f>IF(MONTH(Calls[[#This Row],[Date of Call]])&lt;=6, YEAR(Calls[[#This Row],[Date of Call]]), YEAR(Calls[[#This Row],[Date of Call]])+1)</f>
        <v>2024</v>
      </c>
      <c r="J913" s="5" t="str">
        <f>TEXT(Calls[[#This Row],[Date of Call]],"DDDD")</f>
        <v>Saturday</v>
      </c>
      <c r="K913" s="5" t="str">
        <f t="array" ref="K913">_xlfn.IFS(Calls[[#This Row],[Duration]]&lt;=10,"Under 10 mins", Calls[[#This Row],[Duration]]&lt;=30, "10 to 30 mins", Calls[[#This Row],[Duration]]&lt;=60, "30 to 60 mins", Calls[[#This Row],[Duration]]&lt;=120, "1 to 2 hours", TRUE, "More than 2 hours")</f>
        <v>1 to 2 hours</v>
      </c>
      <c r="L913" s="4">
        <f>ROUND(Calls[[#This Row],[Satisfaction Rating]],0)</f>
        <v>5</v>
      </c>
    </row>
    <row r="914" spans="2:12" x14ac:dyDescent="0.3">
      <c r="B914" s="5" t="s">
        <v>936</v>
      </c>
      <c r="C914" s="6" t="s">
        <v>18</v>
      </c>
      <c r="D914" s="4">
        <v>146</v>
      </c>
      <c r="E914" s="13" t="s">
        <v>10</v>
      </c>
      <c r="F914" s="14">
        <v>45242</v>
      </c>
      <c r="G914" s="4">
        <v>220</v>
      </c>
      <c r="H914" s="4">
        <v>4.5</v>
      </c>
      <c r="I914" s="4">
        <f>IF(MONTH(Calls[[#This Row],[Date of Call]])&lt;=6, YEAR(Calls[[#This Row],[Date of Call]]), YEAR(Calls[[#This Row],[Date of Call]])+1)</f>
        <v>2024</v>
      </c>
      <c r="J914" s="5" t="str">
        <f>TEXT(Calls[[#This Row],[Date of Call]],"DDDD")</f>
        <v>Sunday</v>
      </c>
      <c r="K914" s="5" t="str">
        <f t="array" ref="K914">_xlfn.IFS(Calls[[#This Row],[Duration]]&lt;=10,"Under 10 mins", Calls[[#This Row],[Duration]]&lt;=30, "10 to 30 mins", Calls[[#This Row],[Duration]]&lt;=60, "30 to 60 mins", Calls[[#This Row],[Duration]]&lt;=120, "1 to 2 hours", TRUE, "More than 2 hours")</f>
        <v>More than 2 hours</v>
      </c>
      <c r="L914" s="4">
        <f>ROUND(Calls[[#This Row],[Satisfaction Rating]],0)</f>
        <v>5</v>
      </c>
    </row>
    <row r="915" spans="2:12" x14ac:dyDescent="0.3">
      <c r="B915" s="5" t="s">
        <v>937</v>
      </c>
      <c r="C915" s="6" t="s">
        <v>14</v>
      </c>
      <c r="D915" s="4">
        <v>62</v>
      </c>
      <c r="E915" s="13" t="s">
        <v>6</v>
      </c>
      <c r="F915" s="14">
        <v>45243</v>
      </c>
      <c r="G915" s="4">
        <v>175</v>
      </c>
      <c r="H915" s="4">
        <v>4.4000000000000004</v>
      </c>
      <c r="I915" s="4">
        <f>IF(MONTH(Calls[[#This Row],[Date of Call]])&lt;=6, YEAR(Calls[[#This Row],[Date of Call]]), YEAR(Calls[[#This Row],[Date of Call]])+1)</f>
        <v>2024</v>
      </c>
      <c r="J915" s="5" t="str">
        <f>TEXT(Calls[[#This Row],[Date of Call]],"DDDD")</f>
        <v>Monday</v>
      </c>
      <c r="K915" s="5" t="str">
        <f t="array" ref="K915">_xlfn.IFS(Calls[[#This Row],[Duration]]&lt;=10,"Under 10 mins", Calls[[#This Row],[Duration]]&lt;=30, "10 to 30 mins", Calls[[#This Row],[Duration]]&lt;=60, "30 to 60 mins", Calls[[#This Row],[Duration]]&lt;=120, "1 to 2 hours", TRUE, "More than 2 hours")</f>
        <v>1 to 2 hours</v>
      </c>
      <c r="L915" s="4">
        <f>ROUND(Calls[[#This Row],[Satisfaction Rating]],0)</f>
        <v>4</v>
      </c>
    </row>
    <row r="916" spans="2:12" x14ac:dyDescent="0.3">
      <c r="B916" s="5" t="s">
        <v>938</v>
      </c>
      <c r="C916" s="6" t="s">
        <v>17</v>
      </c>
      <c r="D916" s="4">
        <v>82</v>
      </c>
      <c r="E916" s="13" t="s">
        <v>10</v>
      </c>
      <c r="F916" s="14">
        <v>45243</v>
      </c>
      <c r="G916" s="4">
        <v>172</v>
      </c>
      <c r="H916" s="4">
        <v>4.0999999999999996</v>
      </c>
      <c r="I916" s="4">
        <f>IF(MONTH(Calls[[#This Row],[Date of Call]])&lt;=6, YEAR(Calls[[#This Row],[Date of Call]]), YEAR(Calls[[#This Row],[Date of Call]])+1)</f>
        <v>2024</v>
      </c>
      <c r="J916" s="5" t="str">
        <f>TEXT(Calls[[#This Row],[Date of Call]],"DDDD")</f>
        <v>Monday</v>
      </c>
      <c r="K916" s="5" t="str">
        <f t="array" ref="K916">_xlfn.IFS(Calls[[#This Row],[Duration]]&lt;=10,"Under 10 mins", Calls[[#This Row],[Duration]]&lt;=30, "10 to 30 mins", Calls[[#This Row],[Duration]]&lt;=60, "30 to 60 mins", Calls[[#This Row],[Duration]]&lt;=120, "1 to 2 hours", TRUE, "More than 2 hours")</f>
        <v>1 to 2 hours</v>
      </c>
      <c r="L916" s="4">
        <f>ROUND(Calls[[#This Row],[Satisfaction Rating]],0)</f>
        <v>4</v>
      </c>
    </row>
    <row r="917" spans="2:12" x14ac:dyDescent="0.3">
      <c r="B917" s="5" t="s">
        <v>939</v>
      </c>
      <c r="C917" s="6" t="s">
        <v>22</v>
      </c>
      <c r="D917" s="4">
        <v>91</v>
      </c>
      <c r="E917" s="13" t="s">
        <v>11</v>
      </c>
      <c r="F917" s="14">
        <v>45243</v>
      </c>
      <c r="G917" s="4">
        <v>108</v>
      </c>
      <c r="H917" s="4">
        <v>3.8</v>
      </c>
      <c r="I917" s="4">
        <f>IF(MONTH(Calls[[#This Row],[Date of Call]])&lt;=6, YEAR(Calls[[#This Row],[Date of Call]]), YEAR(Calls[[#This Row],[Date of Call]])+1)</f>
        <v>2024</v>
      </c>
      <c r="J917" s="5" t="str">
        <f>TEXT(Calls[[#This Row],[Date of Call]],"DDDD")</f>
        <v>Monday</v>
      </c>
      <c r="K917" s="5" t="str">
        <f t="array" ref="K917">_xlfn.IFS(Calls[[#This Row],[Duration]]&lt;=10,"Under 10 mins", Calls[[#This Row],[Duration]]&lt;=30, "10 to 30 mins", Calls[[#This Row],[Duration]]&lt;=60, "30 to 60 mins", Calls[[#This Row],[Duration]]&lt;=120, "1 to 2 hours", TRUE, "More than 2 hours")</f>
        <v>1 to 2 hours</v>
      </c>
      <c r="L917" s="4">
        <f>ROUND(Calls[[#This Row],[Satisfaction Rating]],0)</f>
        <v>4</v>
      </c>
    </row>
    <row r="918" spans="2:12" x14ac:dyDescent="0.3">
      <c r="B918" s="5" t="s">
        <v>940</v>
      </c>
      <c r="C918" s="6" t="s">
        <v>24</v>
      </c>
      <c r="D918" s="4">
        <v>39</v>
      </c>
      <c r="E918" s="13" t="s">
        <v>10</v>
      </c>
      <c r="F918" s="14">
        <v>45244</v>
      </c>
      <c r="G918" s="4">
        <v>43</v>
      </c>
      <c r="H918" s="4">
        <v>4.2</v>
      </c>
      <c r="I918" s="4">
        <f>IF(MONTH(Calls[[#This Row],[Date of Call]])&lt;=6, YEAR(Calls[[#This Row],[Date of Call]]), YEAR(Calls[[#This Row],[Date of Call]])+1)</f>
        <v>2024</v>
      </c>
      <c r="J918" s="5" t="str">
        <f>TEXT(Calls[[#This Row],[Date of Call]],"DDDD")</f>
        <v>Tuesday</v>
      </c>
      <c r="K918" s="5" t="str">
        <f t="array" ref="K918">_xlfn.IFS(Calls[[#This Row],[Duration]]&lt;=10,"Under 10 mins", Calls[[#This Row],[Duration]]&lt;=30, "10 to 30 mins", Calls[[#This Row],[Duration]]&lt;=60, "30 to 60 mins", Calls[[#This Row],[Duration]]&lt;=120, "1 to 2 hours", TRUE, "More than 2 hours")</f>
        <v>30 to 60 mins</v>
      </c>
      <c r="L918" s="4">
        <f>ROUND(Calls[[#This Row],[Satisfaction Rating]],0)</f>
        <v>4</v>
      </c>
    </row>
    <row r="919" spans="2:12" x14ac:dyDescent="0.3">
      <c r="B919" s="5" t="s">
        <v>941</v>
      </c>
      <c r="C919" s="6" t="s">
        <v>18</v>
      </c>
      <c r="D919" s="4">
        <v>149</v>
      </c>
      <c r="E919" s="13" t="s">
        <v>9</v>
      </c>
      <c r="F919" s="14">
        <v>45244</v>
      </c>
      <c r="G919" s="4">
        <v>44</v>
      </c>
      <c r="H919" s="4">
        <v>2.2000000000000002</v>
      </c>
      <c r="I919" s="4">
        <f>IF(MONTH(Calls[[#This Row],[Date of Call]])&lt;=6, YEAR(Calls[[#This Row],[Date of Call]]), YEAR(Calls[[#This Row],[Date of Call]])+1)</f>
        <v>2024</v>
      </c>
      <c r="J919" s="5" t="str">
        <f>TEXT(Calls[[#This Row],[Date of Call]],"DDDD")</f>
        <v>Tuesday</v>
      </c>
      <c r="K919" s="5" t="str">
        <f t="array" ref="K919">_xlfn.IFS(Calls[[#This Row],[Duration]]&lt;=10,"Under 10 mins", Calls[[#This Row],[Duration]]&lt;=30, "10 to 30 mins", Calls[[#This Row],[Duration]]&lt;=60, "30 to 60 mins", Calls[[#This Row],[Duration]]&lt;=120, "1 to 2 hours", TRUE, "More than 2 hours")</f>
        <v>More than 2 hours</v>
      </c>
      <c r="L919" s="4">
        <f>ROUND(Calls[[#This Row],[Satisfaction Rating]],0)</f>
        <v>2</v>
      </c>
    </row>
    <row r="920" spans="2:12" x14ac:dyDescent="0.3">
      <c r="B920" s="5" t="s">
        <v>942</v>
      </c>
      <c r="C920" s="6" t="s">
        <v>17</v>
      </c>
      <c r="D920" s="4">
        <v>138</v>
      </c>
      <c r="E920" s="13" t="s">
        <v>6</v>
      </c>
      <c r="F920" s="14">
        <v>45244</v>
      </c>
      <c r="G920" s="4">
        <v>105</v>
      </c>
      <c r="H920" s="4">
        <v>3.9</v>
      </c>
      <c r="I920" s="4">
        <f>IF(MONTH(Calls[[#This Row],[Date of Call]])&lt;=6, YEAR(Calls[[#This Row],[Date of Call]]), YEAR(Calls[[#This Row],[Date of Call]])+1)</f>
        <v>2024</v>
      </c>
      <c r="J920" s="5" t="str">
        <f>TEXT(Calls[[#This Row],[Date of Call]],"DDDD")</f>
        <v>Tuesday</v>
      </c>
      <c r="K920" s="5" t="str">
        <f t="array" ref="K920">_xlfn.IFS(Calls[[#This Row],[Duration]]&lt;=10,"Under 10 mins", Calls[[#This Row],[Duration]]&lt;=30, "10 to 30 mins", Calls[[#This Row],[Duration]]&lt;=60, "30 to 60 mins", Calls[[#This Row],[Duration]]&lt;=120, "1 to 2 hours", TRUE, "More than 2 hours")</f>
        <v>More than 2 hours</v>
      </c>
      <c r="L920" s="4">
        <f>ROUND(Calls[[#This Row],[Satisfaction Rating]],0)</f>
        <v>4</v>
      </c>
    </row>
    <row r="921" spans="2:12" x14ac:dyDescent="0.3">
      <c r="B921" s="5" t="s">
        <v>943</v>
      </c>
      <c r="C921" s="6" t="s">
        <v>14</v>
      </c>
      <c r="D921" s="4">
        <v>113</v>
      </c>
      <c r="E921" s="13" t="s">
        <v>9</v>
      </c>
      <c r="F921" s="14">
        <v>45245</v>
      </c>
      <c r="G921" s="4">
        <v>34</v>
      </c>
      <c r="H921" s="4">
        <v>3.9</v>
      </c>
      <c r="I921" s="4">
        <f>IF(MONTH(Calls[[#This Row],[Date of Call]])&lt;=6, YEAR(Calls[[#This Row],[Date of Call]]), YEAR(Calls[[#This Row],[Date of Call]])+1)</f>
        <v>2024</v>
      </c>
      <c r="J921" s="5" t="str">
        <f>TEXT(Calls[[#This Row],[Date of Call]],"DDDD")</f>
        <v>Wednesday</v>
      </c>
      <c r="K921" s="5" t="str">
        <f t="array" ref="K921">_xlfn.IFS(Calls[[#This Row],[Duration]]&lt;=10,"Under 10 mins", Calls[[#This Row],[Duration]]&lt;=30, "10 to 30 mins", Calls[[#This Row],[Duration]]&lt;=60, "30 to 60 mins", Calls[[#This Row],[Duration]]&lt;=120, "1 to 2 hours", TRUE, "More than 2 hours")</f>
        <v>1 to 2 hours</v>
      </c>
      <c r="L921" s="4">
        <f>ROUND(Calls[[#This Row],[Satisfaction Rating]],0)</f>
        <v>4</v>
      </c>
    </row>
    <row r="922" spans="2:12" x14ac:dyDescent="0.3">
      <c r="B922" s="5" t="s">
        <v>944</v>
      </c>
      <c r="C922" s="6" t="s">
        <v>8</v>
      </c>
      <c r="D922" s="4">
        <v>88</v>
      </c>
      <c r="E922" s="13" t="s">
        <v>10</v>
      </c>
      <c r="F922" s="14">
        <v>45245</v>
      </c>
      <c r="G922" s="4">
        <v>220</v>
      </c>
      <c r="H922" s="4">
        <v>4.0999999999999996</v>
      </c>
      <c r="I922" s="4">
        <f>IF(MONTH(Calls[[#This Row],[Date of Call]])&lt;=6, YEAR(Calls[[#This Row],[Date of Call]]), YEAR(Calls[[#This Row],[Date of Call]])+1)</f>
        <v>2024</v>
      </c>
      <c r="J922" s="5" t="str">
        <f>TEXT(Calls[[#This Row],[Date of Call]],"DDDD")</f>
        <v>Wednesday</v>
      </c>
      <c r="K922" s="5" t="str">
        <f t="array" ref="K922">_xlfn.IFS(Calls[[#This Row],[Duration]]&lt;=10,"Under 10 mins", Calls[[#This Row],[Duration]]&lt;=30, "10 to 30 mins", Calls[[#This Row],[Duration]]&lt;=60, "30 to 60 mins", Calls[[#This Row],[Duration]]&lt;=120, "1 to 2 hours", TRUE, "More than 2 hours")</f>
        <v>1 to 2 hours</v>
      </c>
      <c r="L922" s="4">
        <f>ROUND(Calls[[#This Row],[Satisfaction Rating]],0)</f>
        <v>4</v>
      </c>
    </row>
    <row r="923" spans="2:12" x14ac:dyDescent="0.3">
      <c r="B923" s="5" t="s">
        <v>945</v>
      </c>
      <c r="C923" s="6" t="s">
        <v>20</v>
      </c>
      <c r="D923" s="4">
        <v>64</v>
      </c>
      <c r="E923" s="13" t="s">
        <v>6</v>
      </c>
      <c r="F923" s="14">
        <v>45245</v>
      </c>
      <c r="G923" s="4">
        <v>225</v>
      </c>
      <c r="H923" s="4">
        <v>4.5999999999999996</v>
      </c>
      <c r="I923" s="4">
        <f>IF(MONTH(Calls[[#This Row],[Date of Call]])&lt;=6, YEAR(Calls[[#This Row],[Date of Call]]), YEAR(Calls[[#This Row],[Date of Call]])+1)</f>
        <v>2024</v>
      </c>
      <c r="J923" s="5" t="str">
        <f>TEXT(Calls[[#This Row],[Date of Call]],"DDDD")</f>
        <v>Wednesday</v>
      </c>
      <c r="K923" s="5" t="str">
        <f t="array" ref="K923">_xlfn.IFS(Calls[[#This Row],[Duration]]&lt;=10,"Under 10 mins", Calls[[#This Row],[Duration]]&lt;=30, "10 to 30 mins", Calls[[#This Row],[Duration]]&lt;=60, "30 to 60 mins", Calls[[#This Row],[Duration]]&lt;=120, "1 to 2 hours", TRUE, "More than 2 hours")</f>
        <v>1 to 2 hours</v>
      </c>
      <c r="L923" s="4">
        <f>ROUND(Calls[[#This Row],[Satisfaction Rating]],0)</f>
        <v>5</v>
      </c>
    </row>
    <row r="924" spans="2:12" x14ac:dyDescent="0.3">
      <c r="B924" s="5" t="s">
        <v>946</v>
      </c>
      <c r="C924" s="6" t="s">
        <v>23</v>
      </c>
      <c r="D924" s="4">
        <v>53</v>
      </c>
      <c r="E924" s="13" t="s">
        <v>6</v>
      </c>
      <c r="F924" s="14">
        <v>45246</v>
      </c>
      <c r="G924" s="4">
        <v>37</v>
      </c>
      <c r="H924" s="4">
        <v>4.0999999999999996</v>
      </c>
      <c r="I924" s="4">
        <f>IF(MONTH(Calls[[#This Row],[Date of Call]])&lt;=6, YEAR(Calls[[#This Row],[Date of Call]]), YEAR(Calls[[#This Row],[Date of Call]])+1)</f>
        <v>2024</v>
      </c>
      <c r="J924" s="5" t="str">
        <f>TEXT(Calls[[#This Row],[Date of Call]],"DDDD")</f>
        <v>Thursday</v>
      </c>
      <c r="K924" s="5" t="str">
        <f t="array" ref="K924">_xlfn.IFS(Calls[[#This Row],[Duration]]&lt;=10,"Under 10 mins", Calls[[#This Row],[Duration]]&lt;=30, "10 to 30 mins", Calls[[#This Row],[Duration]]&lt;=60, "30 to 60 mins", Calls[[#This Row],[Duration]]&lt;=120, "1 to 2 hours", TRUE, "More than 2 hours")</f>
        <v>30 to 60 mins</v>
      </c>
      <c r="L924" s="4">
        <f>ROUND(Calls[[#This Row],[Satisfaction Rating]],0)</f>
        <v>4</v>
      </c>
    </row>
    <row r="925" spans="2:12" x14ac:dyDescent="0.3">
      <c r="B925" s="5" t="s">
        <v>947</v>
      </c>
      <c r="C925" s="6" t="s">
        <v>16</v>
      </c>
      <c r="D925" s="4">
        <v>63</v>
      </c>
      <c r="E925" s="13" t="s">
        <v>9</v>
      </c>
      <c r="F925" s="14">
        <v>45246</v>
      </c>
      <c r="G925" s="4">
        <v>44</v>
      </c>
      <c r="H925" s="4">
        <v>5</v>
      </c>
      <c r="I925" s="4">
        <f>IF(MONTH(Calls[[#This Row],[Date of Call]])&lt;=6, YEAR(Calls[[#This Row],[Date of Call]]), YEAR(Calls[[#This Row],[Date of Call]])+1)</f>
        <v>2024</v>
      </c>
      <c r="J925" s="5" t="str">
        <f>TEXT(Calls[[#This Row],[Date of Call]],"DDDD")</f>
        <v>Thursday</v>
      </c>
      <c r="K925" s="5" t="str">
        <f t="array" ref="K925">_xlfn.IFS(Calls[[#This Row],[Duration]]&lt;=10,"Under 10 mins", Calls[[#This Row],[Duration]]&lt;=30, "10 to 30 mins", Calls[[#This Row],[Duration]]&lt;=60, "30 to 60 mins", Calls[[#This Row],[Duration]]&lt;=120, "1 to 2 hours", TRUE, "More than 2 hours")</f>
        <v>1 to 2 hours</v>
      </c>
      <c r="L925" s="4">
        <f>ROUND(Calls[[#This Row],[Satisfaction Rating]],0)</f>
        <v>5</v>
      </c>
    </row>
    <row r="926" spans="2:12" x14ac:dyDescent="0.3">
      <c r="B926" s="5" t="s">
        <v>948</v>
      </c>
      <c r="C926" s="6" t="s">
        <v>15</v>
      </c>
      <c r="D926" s="4">
        <v>54</v>
      </c>
      <c r="E926" s="13" t="s">
        <v>9</v>
      </c>
      <c r="F926" s="14">
        <v>45247</v>
      </c>
      <c r="G926" s="4">
        <v>35</v>
      </c>
      <c r="H926" s="4">
        <v>2.8</v>
      </c>
      <c r="I926" s="4">
        <f>IF(MONTH(Calls[[#This Row],[Date of Call]])&lt;=6, YEAR(Calls[[#This Row],[Date of Call]]), YEAR(Calls[[#This Row],[Date of Call]])+1)</f>
        <v>2024</v>
      </c>
      <c r="J926" s="5" t="str">
        <f>TEXT(Calls[[#This Row],[Date of Call]],"DDDD")</f>
        <v>Friday</v>
      </c>
      <c r="K926" s="5" t="str">
        <f t="array" ref="K926">_xlfn.IFS(Calls[[#This Row],[Duration]]&lt;=10,"Under 10 mins", Calls[[#This Row],[Duration]]&lt;=30, "10 to 30 mins", Calls[[#This Row],[Duration]]&lt;=60, "30 to 60 mins", Calls[[#This Row],[Duration]]&lt;=120, "1 to 2 hours", TRUE, "More than 2 hours")</f>
        <v>30 to 60 mins</v>
      </c>
      <c r="L926" s="4">
        <f>ROUND(Calls[[#This Row],[Satisfaction Rating]],0)</f>
        <v>3</v>
      </c>
    </row>
    <row r="927" spans="2:12" x14ac:dyDescent="0.3">
      <c r="B927" s="5" t="s">
        <v>949</v>
      </c>
      <c r="C927" s="6" t="s">
        <v>16</v>
      </c>
      <c r="D927" s="4">
        <v>54</v>
      </c>
      <c r="E927" s="13" t="s">
        <v>10</v>
      </c>
      <c r="F927" s="14">
        <v>45247</v>
      </c>
      <c r="G927" s="4">
        <v>145</v>
      </c>
      <c r="H927" s="4">
        <v>2.7</v>
      </c>
      <c r="I927" s="4">
        <f>IF(MONTH(Calls[[#This Row],[Date of Call]])&lt;=6, YEAR(Calls[[#This Row],[Date of Call]]), YEAR(Calls[[#This Row],[Date of Call]])+1)</f>
        <v>2024</v>
      </c>
      <c r="J927" s="5" t="str">
        <f>TEXT(Calls[[#This Row],[Date of Call]],"DDDD")</f>
        <v>Friday</v>
      </c>
      <c r="K927" s="5" t="str">
        <f t="array" ref="K927">_xlfn.IFS(Calls[[#This Row],[Duration]]&lt;=10,"Under 10 mins", Calls[[#This Row],[Duration]]&lt;=30, "10 to 30 mins", Calls[[#This Row],[Duration]]&lt;=60, "30 to 60 mins", Calls[[#This Row],[Duration]]&lt;=120, "1 to 2 hours", TRUE, "More than 2 hours")</f>
        <v>30 to 60 mins</v>
      </c>
      <c r="L927" s="4">
        <f>ROUND(Calls[[#This Row],[Satisfaction Rating]],0)</f>
        <v>3</v>
      </c>
    </row>
    <row r="928" spans="2:12" x14ac:dyDescent="0.3">
      <c r="B928" s="5" t="s">
        <v>950</v>
      </c>
      <c r="C928" s="6" t="s">
        <v>18</v>
      </c>
      <c r="D928" s="4">
        <v>71</v>
      </c>
      <c r="E928" s="13" t="s">
        <v>6</v>
      </c>
      <c r="F928" s="14">
        <v>45247</v>
      </c>
      <c r="G928" s="4">
        <v>64</v>
      </c>
      <c r="H928" s="4">
        <v>3.9</v>
      </c>
      <c r="I928" s="4">
        <f>IF(MONTH(Calls[[#This Row],[Date of Call]])&lt;=6, YEAR(Calls[[#This Row],[Date of Call]]), YEAR(Calls[[#This Row],[Date of Call]])+1)</f>
        <v>2024</v>
      </c>
      <c r="J928" s="5" t="str">
        <f>TEXT(Calls[[#This Row],[Date of Call]],"DDDD")</f>
        <v>Friday</v>
      </c>
      <c r="K928" s="5" t="str">
        <f t="array" ref="K928">_xlfn.IFS(Calls[[#This Row],[Duration]]&lt;=10,"Under 10 mins", Calls[[#This Row],[Duration]]&lt;=30, "10 to 30 mins", Calls[[#This Row],[Duration]]&lt;=60, "30 to 60 mins", Calls[[#This Row],[Duration]]&lt;=120, "1 to 2 hours", TRUE, "More than 2 hours")</f>
        <v>1 to 2 hours</v>
      </c>
      <c r="L928" s="4">
        <f>ROUND(Calls[[#This Row],[Satisfaction Rating]],0)</f>
        <v>4</v>
      </c>
    </row>
    <row r="929" spans="2:12" x14ac:dyDescent="0.3">
      <c r="B929" s="5" t="s">
        <v>951</v>
      </c>
      <c r="C929" s="6" t="s">
        <v>16</v>
      </c>
      <c r="D929" s="4">
        <v>93</v>
      </c>
      <c r="E929" s="13" t="s">
        <v>10</v>
      </c>
      <c r="F929" s="14">
        <v>45248</v>
      </c>
      <c r="G929" s="4">
        <v>185</v>
      </c>
      <c r="H929" s="4">
        <v>4.3</v>
      </c>
      <c r="I929" s="4">
        <f>IF(MONTH(Calls[[#This Row],[Date of Call]])&lt;=6, YEAR(Calls[[#This Row],[Date of Call]]), YEAR(Calls[[#This Row],[Date of Call]])+1)</f>
        <v>2024</v>
      </c>
      <c r="J929" s="5" t="str">
        <f>TEXT(Calls[[#This Row],[Date of Call]],"DDDD")</f>
        <v>Saturday</v>
      </c>
      <c r="K929" s="5" t="str">
        <f t="array" ref="K929">_xlfn.IFS(Calls[[#This Row],[Duration]]&lt;=10,"Under 10 mins", Calls[[#This Row],[Duration]]&lt;=30, "10 to 30 mins", Calls[[#This Row],[Duration]]&lt;=60, "30 to 60 mins", Calls[[#This Row],[Duration]]&lt;=120, "1 to 2 hours", TRUE, "More than 2 hours")</f>
        <v>1 to 2 hours</v>
      </c>
      <c r="L929" s="4">
        <f>ROUND(Calls[[#This Row],[Satisfaction Rating]],0)</f>
        <v>4</v>
      </c>
    </row>
    <row r="930" spans="2:12" x14ac:dyDescent="0.3">
      <c r="B930" s="5" t="s">
        <v>952</v>
      </c>
      <c r="C930" s="6" t="s">
        <v>21</v>
      </c>
      <c r="D930" s="4">
        <v>96</v>
      </c>
      <c r="E930" s="13" t="s">
        <v>9</v>
      </c>
      <c r="F930" s="14">
        <v>45248</v>
      </c>
      <c r="G930" s="4">
        <v>215</v>
      </c>
      <c r="H930" s="4">
        <v>2.5</v>
      </c>
      <c r="I930" s="4">
        <f>IF(MONTH(Calls[[#This Row],[Date of Call]])&lt;=6, YEAR(Calls[[#This Row],[Date of Call]]), YEAR(Calls[[#This Row],[Date of Call]])+1)</f>
        <v>2024</v>
      </c>
      <c r="J930" s="5" t="str">
        <f>TEXT(Calls[[#This Row],[Date of Call]],"DDDD")</f>
        <v>Saturday</v>
      </c>
      <c r="K930" s="5" t="str">
        <f t="array" ref="K930">_xlfn.IFS(Calls[[#This Row],[Duration]]&lt;=10,"Under 10 mins", Calls[[#This Row],[Duration]]&lt;=30, "10 to 30 mins", Calls[[#This Row],[Duration]]&lt;=60, "30 to 60 mins", Calls[[#This Row],[Duration]]&lt;=120, "1 to 2 hours", TRUE, "More than 2 hours")</f>
        <v>1 to 2 hours</v>
      </c>
      <c r="L930" s="4">
        <f>ROUND(Calls[[#This Row],[Satisfaction Rating]],0)</f>
        <v>3</v>
      </c>
    </row>
    <row r="931" spans="2:12" x14ac:dyDescent="0.3">
      <c r="B931" s="5" t="s">
        <v>953</v>
      </c>
      <c r="C931" s="6" t="s">
        <v>24</v>
      </c>
      <c r="D931" s="4">
        <v>31</v>
      </c>
      <c r="E931" s="13" t="s">
        <v>11</v>
      </c>
      <c r="F931" s="14">
        <v>45248</v>
      </c>
      <c r="G931" s="4">
        <v>88</v>
      </c>
      <c r="H931" s="4">
        <v>3.4</v>
      </c>
      <c r="I931" s="4">
        <f>IF(MONTH(Calls[[#This Row],[Date of Call]])&lt;=6, YEAR(Calls[[#This Row],[Date of Call]]), YEAR(Calls[[#This Row],[Date of Call]])+1)</f>
        <v>2024</v>
      </c>
      <c r="J931" s="5" t="str">
        <f>TEXT(Calls[[#This Row],[Date of Call]],"DDDD")</f>
        <v>Saturday</v>
      </c>
      <c r="K931" s="5" t="str">
        <f t="array" ref="K931">_xlfn.IFS(Calls[[#This Row],[Duration]]&lt;=10,"Under 10 mins", Calls[[#This Row],[Duration]]&lt;=30, "10 to 30 mins", Calls[[#This Row],[Duration]]&lt;=60, "30 to 60 mins", Calls[[#This Row],[Duration]]&lt;=120, "1 to 2 hours", TRUE, "More than 2 hours")</f>
        <v>30 to 60 mins</v>
      </c>
      <c r="L931" s="4">
        <f>ROUND(Calls[[#This Row],[Satisfaction Rating]],0)</f>
        <v>3</v>
      </c>
    </row>
    <row r="932" spans="2:12" x14ac:dyDescent="0.3">
      <c r="B932" s="5" t="s">
        <v>954</v>
      </c>
      <c r="C932" s="6" t="s">
        <v>16</v>
      </c>
      <c r="D932" s="4">
        <v>107</v>
      </c>
      <c r="E932" s="13" t="s">
        <v>6</v>
      </c>
      <c r="F932" s="14">
        <v>45248</v>
      </c>
      <c r="G932" s="4">
        <v>23</v>
      </c>
      <c r="H932" s="4">
        <v>3.4</v>
      </c>
      <c r="I932" s="4">
        <f>IF(MONTH(Calls[[#This Row],[Date of Call]])&lt;=6, YEAR(Calls[[#This Row],[Date of Call]]), YEAR(Calls[[#This Row],[Date of Call]])+1)</f>
        <v>2024</v>
      </c>
      <c r="J932" s="5" t="str">
        <f>TEXT(Calls[[#This Row],[Date of Call]],"DDDD")</f>
        <v>Saturday</v>
      </c>
      <c r="K932" s="5" t="str">
        <f t="array" ref="K932">_xlfn.IFS(Calls[[#This Row],[Duration]]&lt;=10,"Under 10 mins", Calls[[#This Row],[Duration]]&lt;=30, "10 to 30 mins", Calls[[#This Row],[Duration]]&lt;=60, "30 to 60 mins", Calls[[#This Row],[Duration]]&lt;=120, "1 to 2 hours", TRUE, "More than 2 hours")</f>
        <v>1 to 2 hours</v>
      </c>
      <c r="L932" s="4">
        <f>ROUND(Calls[[#This Row],[Satisfaction Rating]],0)</f>
        <v>3</v>
      </c>
    </row>
    <row r="933" spans="2:12" x14ac:dyDescent="0.3">
      <c r="B933" s="5" t="s">
        <v>955</v>
      </c>
      <c r="C933" s="6" t="s">
        <v>23</v>
      </c>
      <c r="D933" s="4">
        <v>50</v>
      </c>
      <c r="E933" s="13" t="s">
        <v>11</v>
      </c>
      <c r="F933" s="14">
        <v>45249</v>
      </c>
      <c r="G933" s="4">
        <v>180</v>
      </c>
      <c r="H933" s="4">
        <v>1.8</v>
      </c>
      <c r="I933" s="4">
        <f>IF(MONTH(Calls[[#This Row],[Date of Call]])&lt;=6, YEAR(Calls[[#This Row],[Date of Call]]), YEAR(Calls[[#This Row],[Date of Call]])+1)</f>
        <v>2024</v>
      </c>
      <c r="J933" s="5" t="str">
        <f>TEXT(Calls[[#This Row],[Date of Call]],"DDDD")</f>
        <v>Sunday</v>
      </c>
      <c r="K933" s="5" t="str">
        <f t="array" ref="K933">_xlfn.IFS(Calls[[#This Row],[Duration]]&lt;=10,"Under 10 mins", Calls[[#This Row],[Duration]]&lt;=30, "10 to 30 mins", Calls[[#This Row],[Duration]]&lt;=60, "30 to 60 mins", Calls[[#This Row],[Duration]]&lt;=120, "1 to 2 hours", TRUE, "More than 2 hours")</f>
        <v>30 to 60 mins</v>
      </c>
      <c r="L933" s="4">
        <f>ROUND(Calls[[#This Row],[Satisfaction Rating]],0)</f>
        <v>2</v>
      </c>
    </row>
    <row r="934" spans="2:12" x14ac:dyDescent="0.3">
      <c r="B934" s="5" t="s">
        <v>956</v>
      </c>
      <c r="C934" s="6" t="s">
        <v>17</v>
      </c>
      <c r="D934" s="4">
        <v>69</v>
      </c>
      <c r="E934" s="13" t="s">
        <v>6</v>
      </c>
      <c r="F934" s="14">
        <v>45250</v>
      </c>
      <c r="G934" s="4">
        <v>225</v>
      </c>
      <c r="H934" s="4">
        <v>3.7</v>
      </c>
      <c r="I934" s="4">
        <f>IF(MONTH(Calls[[#This Row],[Date of Call]])&lt;=6, YEAR(Calls[[#This Row],[Date of Call]]), YEAR(Calls[[#This Row],[Date of Call]])+1)</f>
        <v>2024</v>
      </c>
      <c r="J934" s="5" t="str">
        <f>TEXT(Calls[[#This Row],[Date of Call]],"DDDD")</f>
        <v>Monday</v>
      </c>
      <c r="K934" s="5" t="str">
        <f t="array" ref="K934">_xlfn.IFS(Calls[[#This Row],[Duration]]&lt;=10,"Under 10 mins", Calls[[#This Row],[Duration]]&lt;=30, "10 to 30 mins", Calls[[#This Row],[Duration]]&lt;=60, "30 to 60 mins", Calls[[#This Row],[Duration]]&lt;=120, "1 to 2 hours", TRUE, "More than 2 hours")</f>
        <v>1 to 2 hours</v>
      </c>
      <c r="L934" s="4">
        <f>ROUND(Calls[[#This Row],[Satisfaction Rating]],0)</f>
        <v>4</v>
      </c>
    </row>
    <row r="935" spans="2:12" x14ac:dyDescent="0.3">
      <c r="B935" s="5" t="s">
        <v>957</v>
      </c>
      <c r="C935" s="6" t="s">
        <v>8</v>
      </c>
      <c r="D935" s="4">
        <v>26</v>
      </c>
      <c r="E935" s="13" t="s">
        <v>9</v>
      </c>
      <c r="F935" s="14">
        <v>45251</v>
      </c>
      <c r="G935" s="4">
        <v>74</v>
      </c>
      <c r="H935" s="4">
        <v>4.0999999999999996</v>
      </c>
      <c r="I935" s="4">
        <f>IF(MONTH(Calls[[#This Row],[Date of Call]])&lt;=6, YEAR(Calls[[#This Row],[Date of Call]]), YEAR(Calls[[#This Row],[Date of Call]])+1)</f>
        <v>2024</v>
      </c>
      <c r="J935" s="5" t="str">
        <f>TEXT(Calls[[#This Row],[Date of Call]],"DDDD")</f>
        <v>Tuesday</v>
      </c>
      <c r="K935" s="5" t="str">
        <f t="array" ref="K935">_xlfn.IFS(Calls[[#This Row],[Duration]]&lt;=10,"Under 10 mins", Calls[[#This Row],[Duration]]&lt;=30, "10 to 30 mins", Calls[[#This Row],[Duration]]&lt;=60, "30 to 60 mins", Calls[[#This Row],[Duration]]&lt;=120, "1 to 2 hours", TRUE, "More than 2 hours")</f>
        <v>10 to 30 mins</v>
      </c>
      <c r="L935" s="4">
        <f>ROUND(Calls[[#This Row],[Satisfaction Rating]],0)</f>
        <v>4</v>
      </c>
    </row>
    <row r="936" spans="2:12" x14ac:dyDescent="0.3">
      <c r="B936" s="5" t="s">
        <v>958</v>
      </c>
      <c r="C936" s="6" t="s">
        <v>21</v>
      </c>
      <c r="D936" s="4">
        <v>158</v>
      </c>
      <c r="E936" s="13" t="s">
        <v>6</v>
      </c>
      <c r="F936" s="14">
        <v>45251</v>
      </c>
      <c r="G936" s="4">
        <v>36</v>
      </c>
      <c r="H936" s="4">
        <v>3</v>
      </c>
      <c r="I936" s="4">
        <f>IF(MONTH(Calls[[#This Row],[Date of Call]])&lt;=6, YEAR(Calls[[#This Row],[Date of Call]]), YEAR(Calls[[#This Row],[Date of Call]])+1)</f>
        <v>2024</v>
      </c>
      <c r="J936" s="5" t="str">
        <f>TEXT(Calls[[#This Row],[Date of Call]],"DDDD")</f>
        <v>Tuesday</v>
      </c>
      <c r="K936" s="5" t="str">
        <f t="array" ref="K936">_xlfn.IFS(Calls[[#This Row],[Duration]]&lt;=10,"Under 10 mins", Calls[[#This Row],[Duration]]&lt;=30, "10 to 30 mins", Calls[[#This Row],[Duration]]&lt;=60, "30 to 60 mins", Calls[[#This Row],[Duration]]&lt;=120, "1 to 2 hours", TRUE, "More than 2 hours")</f>
        <v>More than 2 hours</v>
      </c>
      <c r="L936" s="4">
        <f>ROUND(Calls[[#This Row],[Satisfaction Rating]],0)</f>
        <v>3</v>
      </c>
    </row>
    <row r="937" spans="2:12" x14ac:dyDescent="0.3">
      <c r="B937" s="5" t="s">
        <v>959</v>
      </c>
      <c r="C937" s="6" t="s">
        <v>15</v>
      </c>
      <c r="D937" s="4">
        <v>99</v>
      </c>
      <c r="E937" s="13" t="s">
        <v>6</v>
      </c>
      <c r="F937" s="14">
        <v>45253</v>
      </c>
      <c r="G937" s="4">
        <v>116</v>
      </c>
      <c r="H937" s="4">
        <v>3.9</v>
      </c>
      <c r="I937" s="4">
        <f>IF(MONTH(Calls[[#This Row],[Date of Call]])&lt;=6, YEAR(Calls[[#This Row],[Date of Call]]), YEAR(Calls[[#This Row],[Date of Call]])+1)</f>
        <v>2024</v>
      </c>
      <c r="J937" s="5" t="str">
        <f>TEXT(Calls[[#This Row],[Date of Call]],"DDDD")</f>
        <v>Thursday</v>
      </c>
      <c r="K937" s="5" t="str">
        <f t="array" ref="K937">_xlfn.IFS(Calls[[#This Row],[Duration]]&lt;=10,"Under 10 mins", Calls[[#This Row],[Duration]]&lt;=30, "10 to 30 mins", Calls[[#This Row],[Duration]]&lt;=60, "30 to 60 mins", Calls[[#This Row],[Duration]]&lt;=120, "1 to 2 hours", TRUE, "More than 2 hours")</f>
        <v>1 to 2 hours</v>
      </c>
      <c r="L937" s="4">
        <f>ROUND(Calls[[#This Row],[Satisfaction Rating]],0)</f>
        <v>4</v>
      </c>
    </row>
    <row r="938" spans="2:12" x14ac:dyDescent="0.3">
      <c r="B938" s="5" t="s">
        <v>960</v>
      </c>
      <c r="C938" s="6" t="s">
        <v>21</v>
      </c>
      <c r="D938" s="4">
        <v>78</v>
      </c>
      <c r="E938" s="13" t="s">
        <v>11</v>
      </c>
      <c r="F938" s="14">
        <v>45253</v>
      </c>
      <c r="G938" s="4">
        <v>140</v>
      </c>
      <c r="H938" s="4">
        <v>4</v>
      </c>
      <c r="I938" s="4">
        <f>IF(MONTH(Calls[[#This Row],[Date of Call]])&lt;=6, YEAR(Calls[[#This Row],[Date of Call]]), YEAR(Calls[[#This Row],[Date of Call]])+1)</f>
        <v>2024</v>
      </c>
      <c r="J938" s="5" t="str">
        <f>TEXT(Calls[[#This Row],[Date of Call]],"DDDD")</f>
        <v>Thursday</v>
      </c>
      <c r="K938" s="5" t="str">
        <f t="array" ref="K938">_xlfn.IFS(Calls[[#This Row],[Duration]]&lt;=10,"Under 10 mins", Calls[[#This Row],[Duration]]&lt;=30, "10 to 30 mins", Calls[[#This Row],[Duration]]&lt;=60, "30 to 60 mins", Calls[[#This Row],[Duration]]&lt;=120, "1 to 2 hours", TRUE, "More than 2 hours")</f>
        <v>1 to 2 hours</v>
      </c>
      <c r="L938" s="4">
        <f>ROUND(Calls[[#This Row],[Satisfaction Rating]],0)</f>
        <v>4</v>
      </c>
    </row>
    <row r="939" spans="2:12" x14ac:dyDescent="0.3">
      <c r="B939" s="5" t="s">
        <v>961</v>
      </c>
      <c r="C939" s="6" t="s">
        <v>21</v>
      </c>
      <c r="D939" s="4">
        <v>102</v>
      </c>
      <c r="E939" s="13" t="s">
        <v>9</v>
      </c>
      <c r="F939" s="14">
        <v>45254</v>
      </c>
      <c r="G939" s="4">
        <v>104</v>
      </c>
      <c r="H939" s="4">
        <v>4.5</v>
      </c>
      <c r="I939" s="4">
        <f>IF(MONTH(Calls[[#This Row],[Date of Call]])&lt;=6, YEAR(Calls[[#This Row],[Date of Call]]), YEAR(Calls[[#This Row],[Date of Call]])+1)</f>
        <v>2024</v>
      </c>
      <c r="J939" s="5" t="str">
        <f>TEXT(Calls[[#This Row],[Date of Call]],"DDDD")</f>
        <v>Friday</v>
      </c>
      <c r="K939" s="5" t="str">
        <f t="array" ref="K939">_xlfn.IFS(Calls[[#This Row],[Duration]]&lt;=10,"Under 10 mins", Calls[[#This Row],[Duration]]&lt;=30, "10 to 30 mins", Calls[[#This Row],[Duration]]&lt;=60, "30 to 60 mins", Calls[[#This Row],[Duration]]&lt;=120, "1 to 2 hours", TRUE, "More than 2 hours")</f>
        <v>1 to 2 hours</v>
      </c>
      <c r="L939" s="4">
        <f>ROUND(Calls[[#This Row],[Satisfaction Rating]],0)</f>
        <v>5</v>
      </c>
    </row>
    <row r="940" spans="2:12" x14ac:dyDescent="0.3">
      <c r="B940" s="5" t="s">
        <v>962</v>
      </c>
      <c r="C940" s="6" t="s">
        <v>15</v>
      </c>
      <c r="D940" s="4">
        <v>158</v>
      </c>
      <c r="E940" s="13" t="s">
        <v>13</v>
      </c>
      <c r="F940" s="14">
        <v>45254</v>
      </c>
      <c r="G940" s="4">
        <v>148</v>
      </c>
      <c r="H940" s="4">
        <v>4</v>
      </c>
      <c r="I940" s="4">
        <f>IF(MONTH(Calls[[#This Row],[Date of Call]])&lt;=6, YEAR(Calls[[#This Row],[Date of Call]]), YEAR(Calls[[#This Row],[Date of Call]])+1)</f>
        <v>2024</v>
      </c>
      <c r="J940" s="5" t="str">
        <f>TEXT(Calls[[#This Row],[Date of Call]],"DDDD")</f>
        <v>Friday</v>
      </c>
      <c r="K940" s="5" t="str">
        <f t="array" ref="K940">_xlfn.IFS(Calls[[#This Row],[Duration]]&lt;=10,"Under 10 mins", Calls[[#This Row],[Duration]]&lt;=30, "10 to 30 mins", Calls[[#This Row],[Duration]]&lt;=60, "30 to 60 mins", Calls[[#This Row],[Duration]]&lt;=120, "1 to 2 hours", TRUE, "More than 2 hours")</f>
        <v>More than 2 hours</v>
      </c>
      <c r="L940" s="4">
        <f>ROUND(Calls[[#This Row],[Satisfaction Rating]],0)</f>
        <v>4</v>
      </c>
    </row>
    <row r="941" spans="2:12" x14ac:dyDescent="0.3">
      <c r="B941" s="5" t="s">
        <v>963</v>
      </c>
      <c r="C941" s="6" t="s">
        <v>24</v>
      </c>
      <c r="D941" s="4">
        <v>56</v>
      </c>
      <c r="E941" s="13" t="s">
        <v>6</v>
      </c>
      <c r="F941" s="14">
        <v>45254</v>
      </c>
      <c r="G941" s="4">
        <v>205</v>
      </c>
      <c r="H941" s="4">
        <v>4.3</v>
      </c>
      <c r="I941" s="4">
        <f>IF(MONTH(Calls[[#This Row],[Date of Call]])&lt;=6, YEAR(Calls[[#This Row],[Date of Call]]), YEAR(Calls[[#This Row],[Date of Call]])+1)</f>
        <v>2024</v>
      </c>
      <c r="J941" s="5" t="str">
        <f>TEXT(Calls[[#This Row],[Date of Call]],"DDDD")</f>
        <v>Friday</v>
      </c>
      <c r="K941" s="5" t="str">
        <f t="array" ref="K941">_xlfn.IFS(Calls[[#This Row],[Duration]]&lt;=10,"Under 10 mins", Calls[[#This Row],[Duration]]&lt;=30, "10 to 30 mins", Calls[[#This Row],[Duration]]&lt;=60, "30 to 60 mins", Calls[[#This Row],[Duration]]&lt;=120, "1 to 2 hours", TRUE, "More than 2 hours")</f>
        <v>30 to 60 mins</v>
      </c>
      <c r="L941" s="4">
        <f>ROUND(Calls[[#This Row],[Satisfaction Rating]],0)</f>
        <v>4</v>
      </c>
    </row>
    <row r="942" spans="2:12" x14ac:dyDescent="0.3">
      <c r="B942" s="5" t="s">
        <v>964</v>
      </c>
      <c r="C942" s="6" t="s">
        <v>12</v>
      </c>
      <c r="D942" s="4">
        <v>17</v>
      </c>
      <c r="E942" s="13" t="s">
        <v>10</v>
      </c>
      <c r="F942" s="14">
        <v>45254</v>
      </c>
      <c r="G942" s="4">
        <v>210</v>
      </c>
      <c r="H942" s="4">
        <v>4.8</v>
      </c>
      <c r="I942" s="4">
        <f>IF(MONTH(Calls[[#This Row],[Date of Call]])&lt;=6, YEAR(Calls[[#This Row],[Date of Call]]), YEAR(Calls[[#This Row],[Date of Call]])+1)</f>
        <v>2024</v>
      </c>
      <c r="J942" s="5" t="str">
        <f>TEXT(Calls[[#This Row],[Date of Call]],"DDDD")</f>
        <v>Friday</v>
      </c>
      <c r="K942" s="5" t="str">
        <f t="array" ref="K942">_xlfn.IFS(Calls[[#This Row],[Duration]]&lt;=10,"Under 10 mins", Calls[[#This Row],[Duration]]&lt;=30, "10 to 30 mins", Calls[[#This Row],[Duration]]&lt;=60, "30 to 60 mins", Calls[[#This Row],[Duration]]&lt;=120, "1 to 2 hours", TRUE, "More than 2 hours")</f>
        <v>10 to 30 mins</v>
      </c>
      <c r="L942" s="4">
        <f>ROUND(Calls[[#This Row],[Satisfaction Rating]],0)</f>
        <v>5</v>
      </c>
    </row>
    <row r="943" spans="2:12" x14ac:dyDescent="0.3">
      <c r="B943" s="5" t="s">
        <v>965</v>
      </c>
      <c r="C943" s="6" t="s">
        <v>8</v>
      </c>
      <c r="D943" s="4">
        <v>104</v>
      </c>
      <c r="E943" s="13" t="s">
        <v>13</v>
      </c>
      <c r="F943" s="14">
        <v>45256</v>
      </c>
      <c r="G943" s="4">
        <v>41</v>
      </c>
      <c r="H943" s="4">
        <v>4.7</v>
      </c>
      <c r="I943" s="4">
        <f>IF(MONTH(Calls[[#This Row],[Date of Call]])&lt;=6, YEAR(Calls[[#This Row],[Date of Call]]), YEAR(Calls[[#This Row],[Date of Call]])+1)</f>
        <v>2024</v>
      </c>
      <c r="J943" s="5" t="str">
        <f>TEXT(Calls[[#This Row],[Date of Call]],"DDDD")</f>
        <v>Sunday</v>
      </c>
      <c r="K943" s="5" t="str">
        <f t="array" ref="K943">_xlfn.IFS(Calls[[#This Row],[Duration]]&lt;=10,"Under 10 mins", Calls[[#This Row],[Duration]]&lt;=30, "10 to 30 mins", Calls[[#This Row],[Duration]]&lt;=60, "30 to 60 mins", Calls[[#This Row],[Duration]]&lt;=120, "1 to 2 hours", TRUE, "More than 2 hours")</f>
        <v>1 to 2 hours</v>
      </c>
      <c r="L943" s="4">
        <f>ROUND(Calls[[#This Row],[Satisfaction Rating]],0)</f>
        <v>5</v>
      </c>
    </row>
    <row r="944" spans="2:12" x14ac:dyDescent="0.3">
      <c r="B944" s="5" t="s">
        <v>966</v>
      </c>
      <c r="C944" s="6" t="s">
        <v>19</v>
      </c>
      <c r="D944" s="4">
        <v>96</v>
      </c>
      <c r="E944" s="13" t="s">
        <v>11</v>
      </c>
      <c r="F944" s="14">
        <v>45256</v>
      </c>
      <c r="G944" s="4">
        <v>136</v>
      </c>
      <c r="H944" s="4">
        <v>5</v>
      </c>
      <c r="I944" s="4">
        <f>IF(MONTH(Calls[[#This Row],[Date of Call]])&lt;=6, YEAR(Calls[[#This Row],[Date of Call]]), YEAR(Calls[[#This Row],[Date of Call]])+1)</f>
        <v>2024</v>
      </c>
      <c r="J944" s="5" t="str">
        <f>TEXT(Calls[[#This Row],[Date of Call]],"DDDD")</f>
        <v>Sunday</v>
      </c>
      <c r="K944" s="5" t="str">
        <f t="array" ref="K944">_xlfn.IFS(Calls[[#This Row],[Duration]]&lt;=10,"Under 10 mins", Calls[[#This Row],[Duration]]&lt;=30, "10 to 30 mins", Calls[[#This Row],[Duration]]&lt;=60, "30 to 60 mins", Calls[[#This Row],[Duration]]&lt;=120, "1 to 2 hours", TRUE, "More than 2 hours")</f>
        <v>1 to 2 hours</v>
      </c>
      <c r="L944" s="4">
        <f>ROUND(Calls[[#This Row],[Satisfaction Rating]],0)</f>
        <v>5</v>
      </c>
    </row>
    <row r="945" spans="2:12" x14ac:dyDescent="0.3">
      <c r="B945" s="5" t="s">
        <v>967</v>
      </c>
      <c r="C945" s="6" t="s">
        <v>22</v>
      </c>
      <c r="D945" s="4">
        <v>83</v>
      </c>
      <c r="E945" s="13" t="s">
        <v>9</v>
      </c>
      <c r="F945" s="14">
        <v>45257</v>
      </c>
      <c r="G945" s="4">
        <v>126</v>
      </c>
      <c r="H945" s="4">
        <v>1.5</v>
      </c>
      <c r="I945" s="4">
        <f>IF(MONTH(Calls[[#This Row],[Date of Call]])&lt;=6, YEAR(Calls[[#This Row],[Date of Call]]), YEAR(Calls[[#This Row],[Date of Call]])+1)</f>
        <v>2024</v>
      </c>
      <c r="J945" s="5" t="str">
        <f>TEXT(Calls[[#This Row],[Date of Call]],"DDDD")</f>
        <v>Monday</v>
      </c>
      <c r="K945" s="5" t="str">
        <f t="array" ref="K945">_xlfn.IFS(Calls[[#This Row],[Duration]]&lt;=10,"Under 10 mins", Calls[[#This Row],[Duration]]&lt;=30, "10 to 30 mins", Calls[[#This Row],[Duration]]&lt;=60, "30 to 60 mins", Calls[[#This Row],[Duration]]&lt;=120, "1 to 2 hours", TRUE, "More than 2 hours")</f>
        <v>1 to 2 hours</v>
      </c>
      <c r="L945" s="4">
        <f>ROUND(Calls[[#This Row],[Satisfaction Rating]],0)</f>
        <v>2</v>
      </c>
    </row>
    <row r="946" spans="2:12" x14ac:dyDescent="0.3">
      <c r="B946" s="5" t="s">
        <v>968</v>
      </c>
      <c r="C946" s="6" t="s">
        <v>23</v>
      </c>
      <c r="D946" s="4">
        <v>80</v>
      </c>
      <c r="E946" s="13" t="s">
        <v>10</v>
      </c>
      <c r="F946" s="14">
        <v>45258</v>
      </c>
      <c r="G946" s="4">
        <v>148</v>
      </c>
      <c r="H946" s="4">
        <v>4.0999999999999996</v>
      </c>
      <c r="I946" s="4">
        <f>IF(MONTH(Calls[[#This Row],[Date of Call]])&lt;=6, YEAR(Calls[[#This Row],[Date of Call]]), YEAR(Calls[[#This Row],[Date of Call]])+1)</f>
        <v>2024</v>
      </c>
      <c r="J946" s="5" t="str">
        <f>TEXT(Calls[[#This Row],[Date of Call]],"DDDD")</f>
        <v>Tuesday</v>
      </c>
      <c r="K946" s="5" t="str">
        <f t="array" ref="K946">_xlfn.IFS(Calls[[#This Row],[Duration]]&lt;=10,"Under 10 mins", Calls[[#This Row],[Duration]]&lt;=30, "10 to 30 mins", Calls[[#This Row],[Duration]]&lt;=60, "30 to 60 mins", Calls[[#This Row],[Duration]]&lt;=120, "1 to 2 hours", TRUE, "More than 2 hours")</f>
        <v>1 to 2 hours</v>
      </c>
      <c r="L946" s="4">
        <f>ROUND(Calls[[#This Row],[Satisfaction Rating]],0)</f>
        <v>4</v>
      </c>
    </row>
    <row r="947" spans="2:12" x14ac:dyDescent="0.3">
      <c r="B947" s="5" t="s">
        <v>969</v>
      </c>
      <c r="C947" s="6" t="s">
        <v>22</v>
      </c>
      <c r="D947" s="4">
        <v>152</v>
      </c>
      <c r="E947" s="13" t="s">
        <v>9</v>
      </c>
      <c r="F947" s="14">
        <v>45258</v>
      </c>
      <c r="G947" s="4">
        <v>125</v>
      </c>
      <c r="H947" s="4">
        <v>3.9</v>
      </c>
      <c r="I947" s="4">
        <f>IF(MONTH(Calls[[#This Row],[Date of Call]])&lt;=6, YEAR(Calls[[#This Row],[Date of Call]]), YEAR(Calls[[#This Row],[Date of Call]])+1)</f>
        <v>2024</v>
      </c>
      <c r="J947" s="5" t="str">
        <f>TEXT(Calls[[#This Row],[Date of Call]],"DDDD")</f>
        <v>Tuesday</v>
      </c>
      <c r="K947" s="5" t="str">
        <f t="array" ref="K947">_xlfn.IFS(Calls[[#This Row],[Duration]]&lt;=10,"Under 10 mins", Calls[[#This Row],[Duration]]&lt;=30, "10 to 30 mins", Calls[[#This Row],[Duration]]&lt;=60, "30 to 60 mins", Calls[[#This Row],[Duration]]&lt;=120, "1 to 2 hours", TRUE, "More than 2 hours")</f>
        <v>More than 2 hours</v>
      </c>
      <c r="L947" s="4">
        <f>ROUND(Calls[[#This Row],[Satisfaction Rating]],0)</f>
        <v>4</v>
      </c>
    </row>
    <row r="948" spans="2:12" x14ac:dyDescent="0.3">
      <c r="B948" s="5" t="s">
        <v>970</v>
      </c>
      <c r="C948" s="6" t="s">
        <v>18</v>
      </c>
      <c r="D948" s="4">
        <v>34</v>
      </c>
      <c r="E948" s="13" t="s">
        <v>11</v>
      </c>
      <c r="F948" s="14">
        <v>45258</v>
      </c>
      <c r="G948" s="4">
        <v>25</v>
      </c>
      <c r="H948" s="4">
        <v>4.0999999999999996</v>
      </c>
      <c r="I948" s="4">
        <f>IF(MONTH(Calls[[#This Row],[Date of Call]])&lt;=6, YEAR(Calls[[#This Row],[Date of Call]]), YEAR(Calls[[#This Row],[Date of Call]])+1)</f>
        <v>2024</v>
      </c>
      <c r="J948" s="5" t="str">
        <f>TEXT(Calls[[#This Row],[Date of Call]],"DDDD")</f>
        <v>Tuesday</v>
      </c>
      <c r="K948" s="5" t="str">
        <f t="array" ref="K948">_xlfn.IFS(Calls[[#This Row],[Duration]]&lt;=10,"Under 10 mins", Calls[[#This Row],[Duration]]&lt;=30, "10 to 30 mins", Calls[[#This Row],[Duration]]&lt;=60, "30 to 60 mins", Calls[[#This Row],[Duration]]&lt;=120, "1 to 2 hours", TRUE, "More than 2 hours")</f>
        <v>30 to 60 mins</v>
      </c>
      <c r="L948" s="4">
        <f>ROUND(Calls[[#This Row],[Satisfaction Rating]],0)</f>
        <v>4</v>
      </c>
    </row>
    <row r="949" spans="2:12" x14ac:dyDescent="0.3">
      <c r="B949" s="5" t="s">
        <v>971</v>
      </c>
      <c r="C949" s="6" t="s">
        <v>14</v>
      </c>
      <c r="D949" s="4">
        <v>2</v>
      </c>
      <c r="E949" s="13" t="s">
        <v>6</v>
      </c>
      <c r="F949" s="14">
        <v>45259</v>
      </c>
      <c r="G949" s="4">
        <v>62</v>
      </c>
      <c r="H949" s="4">
        <v>2.8</v>
      </c>
      <c r="I949" s="4">
        <f>IF(MONTH(Calls[[#This Row],[Date of Call]])&lt;=6, YEAR(Calls[[#This Row],[Date of Call]]), YEAR(Calls[[#This Row],[Date of Call]])+1)</f>
        <v>2024</v>
      </c>
      <c r="J949" s="5" t="str">
        <f>TEXT(Calls[[#This Row],[Date of Call]],"DDDD")</f>
        <v>Wednesday</v>
      </c>
      <c r="K949" s="5" t="str">
        <f t="array" ref="K949">_xlfn.IFS(Calls[[#This Row],[Duration]]&lt;=10,"Under 10 mins", Calls[[#This Row],[Duration]]&lt;=30, "10 to 30 mins", Calls[[#This Row],[Duration]]&lt;=60, "30 to 60 mins", Calls[[#This Row],[Duration]]&lt;=120, "1 to 2 hours", TRUE, "More than 2 hours")</f>
        <v>Under 10 mins</v>
      </c>
      <c r="L949" s="4">
        <f>ROUND(Calls[[#This Row],[Satisfaction Rating]],0)</f>
        <v>3</v>
      </c>
    </row>
    <row r="950" spans="2:12" x14ac:dyDescent="0.3">
      <c r="B950" s="5" t="s">
        <v>972</v>
      </c>
      <c r="C950" s="6" t="s">
        <v>23</v>
      </c>
      <c r="D950" s="4">
        <v>140</v>
      </c>
      <c r="E950" s="13" t="s">
        <v>11</v>
      </c>
      <c r="F950" s="14">
        <v>45260</v>
      </c>
      <c r="G950" s="4">
        <v>90</v>
      </c>
      <c r="H950" s="4">
        <v>4.5999999999999996</v>
      </c>
      <c r="I950" s="4">
        <f>IF(MONTH(Calls[[#This Row],[Date of Call]])&lt;=6, YEAR(Calls[[#This Row],[Date of Call]]), YEAR(Calls[[#This Row],[Date of Call]])+1)</f>
        <v>2024</v>
      </c>
      <c r="J950" s="5" t="str">
        <f>TEXT(Calls[[#This Row],[Date of Call]],"DDDD")</f>
        <v>Thursday</v>
      </c>
      <c r="K950" s="5" t="str">
        <f t="array" ref="K950">_xlfn.IFS(Calls[[#This Row],[Duration]]&lt;=10,"Under 10 mins", Calls[[#This Row],[Duration]]&lt;=30, "10 to 30 mins", Calls[[#This Row],[Duration]]&lt;=60, "30 to 60 mins", Calls[[#This Row],[Duration]]&lt;=120, "1 to 2 hours", TRUE, "More than 2 hours")</f>
        <v>More than 2 hours</v>
      </c>
      <c r="L950" s="4">
        <f>ROUND(Calls[[#This Row],[Satisfaction Rating]],0)</f>
        <v>5</v>
      </c>
    </row>
    <row r="951" spans="2:12" x14ac:dyDescent="0.3">
      <c r="B951" s="5" t="s">
        <v>973</v>
      </c>
      <c r="C951" s="6" t="s">
        <v>12</v>
      </c>
      <c r="D951" s="4">
        <v>126</v>
      </c>
      <c r="E951" s="13" t="s">
        <v>13</v>
      </c>
      <c r="F951" s="14">
        <v>45261</v>
      </c>
      <c r="G951" s="4">
        <v>33</v>
      </c>
      <c r="H951" s="4">
        <v>4.8</v>
      </c>
      <c r="I951" s="4">
        <f>IF(MONTH(Calls[[#This Row],[Date of Call]])&lt;=6, YEAR(Calls[[#This Row],[Date of Call]]), YEAR(Calls[[#This Row],[Date of Call]])+1)</f>
        <v>2024</v>
      </c>
      <c r="J951" s="5" t="str">
        <f>TEXT(Calls[[#This Row],[Date of Call]],"DDDD")</f>
        <v>Friday</v>
      </c>
      <c r="K951" s="5" t="str">
        <f t="array" ref="K951">_xlfn.IFS(Calls[[#This Row],[Duration]]&lt;=10,"Under 10 mins", Calls[[#This Row],[Duration]]&lt;=30, "10 to 30 mins", Calls[[#This Row],[Duration]]&lt;=60, "30 to 60 mins", Calls[[#This Row],[Duration]]&lt;=120, "1 to 2 hours", TRUE, "More than 2 hours")</f>
        <v>More than 2 hours</v>
      </c>
      <c r="L951" s="4">
        <f>ROUND(Calls[[#This Row],[Satisfaction Rating]],0)</f>
        <v>5</v>
      </c>
    </row>
    <row r="952" spans="2:12" x14ac:dyDescent="0.3">
      <c r="B952" s="5" t="s">
        <v>974</v>
      </c>
      <c r="C952" s="6" t="s">
        <v>21</v>
      </c>
      <c r="D952" s="4">
        <v>79</v>
      </c>
      <c r="E952" s="13" t="s">
        <v>6</v>
      </c>
      <c r="F952" s="14">
        <v>45261</v>
      </c>
      <c r="G952" s="4">
        <v>115</v>
      </c>
      <c r="H952" s="4">
        <v>2.2999999999999998</v>
      </c>
      <c r="I952" s="4">
        <f>IF(MONTH(Calls[[#This Row],[Date of Call]])&lt;=6, YEAR(Calls[[#This Row],[Date of Call]]), YEAR(Calls[[#This Row],[Date of Call]])+1)</f>
        <v>2024</v>
      </c>
      <c r="J952" s="5" t="str">
        <f>TEXT(Calls[[#This Row],[Date of Call]],"DDDD")</f>
        <v>Friday</v>
      </c>
      <c r="K952" s="5" t="str">
        <f t="array" ref="K952">_xlfn.IFS(Calls[[#This Row],[Duration]]&lt;=10,"Under 10 mins", Calls[[#This Row],[Duration]]&lt;=30, "10 to 30 mins", Calls[[#This Row],[Duration]]&lt;=60, "30 to 60 mins", Calls[[#This Row],[Duration]]&lt;=120, "1 to 2 hours", TRUE, "More than 2 hours")</f>
        <v>1 to 2 hours</v>
      </c>
      <c r="L952" s="4">
        <f>ROUND(Calls[[#This Row],[Satisfaction Rating]],0)</f>
        <v>2</v>
      </c>
    </row>
    <row r="953" spans="2:12" x14ac:dyDescent="0.3">
      <c r="B953" s="5" t="s">
        <v>975</v>
      </c>
      <c r="C953" s="6" t="s">
        <v>12</v>
      </c>
      <c r="D953" s="4">
        <v>133</v>
      </c>
      <c r="E953" s="13" t="s">
        <v>13</v>
      </c>
      <c r="F953" s="14">
        <v>45261</v>
      </c>
      <c r="G953" s="4">
        <v>45</v>
      </c>
      <c r="H953" s="4">
        <v>2.6</v>
      </c>
      <c r="I953" s="4">
        <f>IF(MONTH(Calls[[#This Row],[Date of Call]])&lt;=6, YEAR(Calls[[#This Row],[Date of Call]]), YEAR(Calls[[#This Row],[Date of Call]])+1)</f>
        <v>2024</v>
      </c>
      <c r="J953" s="5" t="str">
        <f>TEXT(Calls[[#This Row],[Date of Call]],"DDDD")</f>
        <v>Friday</v>
      </c>
      <c r="K953" s="5" t="str">
        <f t="array" ref="K953">_xlfn.IFS(Calls[[#This Row],[Duration]]&lt;=10,"Under 10 mins", Calls[[#This Row],[Duration]]&lt;=30, "10 to 30 mins", Calls[[#This Row],[Duration]]&lt;=60, "30 to 60 mins", Calls[[#This Row],[Duration]]&lt;=120, "1 to 2 hours", TRUE, "More than 2 hours")</f>
        <v>More than 2 hours</v>
      </c>
      <c r="L953" s="4">
        <f>ROUND(Calls[[#This Row],[Satisfaction Rating]],0)</f>
        <v>3</v>
      </c>
    </row>
    <row r="954" spans="2:12" x14ac:dyDescent="0.3">
      <c r="B954" s="5" t="s">
        <v>976</v>
      </c>
      <c r="C954" s="6" t="s">
        <v>18</v>
      </c>
      <c r="D954" s="4">
        <v>97</v>
      </c>
      <c r="E954" s="13" t="s">
        <v>10</v>
      </c>
      <c r="F954" s="14">
        <v>45261</v>
      </c>
      <c r="G954" s="4">
        <v>114</v>
      </c>
      <c r="H954" s="4">
        <v>4.8</v>
      </c>
      <c r="I954" s="4">
        <f>IF(MONTH(Calls[[#This Row],[Date of Call]])&lt;=6, YEAR(Calls[[#This Row],[Date of Call]]), YEAR(Calls[[#This Row],[Date of Call]])+1)</f>
        <v>2024</v>
      </c>
      <c r="J954" s="5" t="str">
        <f>TEXT(Calls[[#This Row],[Date of Call]],"DDDD")</f>
        <v>Friday</v>
      </c>
      <c r="K954" s="5" t="str">
        <f t="array" ref="K954">_xlfn.IFS(Calls[[#This Row],[Duration]]&lt;=10,"Under 10 mins", Calls[[#This Row],[Duration]]&lt;=30, "10 to 30 mins", Calls[[#This Row],[Duration]]&lt;=60, "30 to 60 mins", Calls[[#This Row],[Duration]]&lt;=120, "1 to 2 hours", TRUE, "More than 2 hours")</f>
        <v>1 to 2 hours</v>
      </c>
      <c r="L954" s="4">
        <f>ROUND(Calls[[#This Row],[Satisfaction Rating]],0)</f>
        <v>5</v>
      </c>
    </row>
    <row r="955" spans="2:12" x14ac:dyDescent="0.3">
      <c r="B955" s="5" t="s">
        <v>977</v>
      </c>
      <c r="C955" s="6" t="s">
        <v>21</v>
      </c>
      <c r="D955" s="4">
        <v>102</v>
      </c>
      <c r="E955" s="13" t="s">
        <v>9</v>
      </c>
      <c r="F955" s="14">
        <v>45262</v>
      </c>
      <c r="G955" s="4">
        <v>72</v>
      </c>
      <c r="H955" s="4">
        <v>3.7</v>
      </c>
      <c r="I955" s="4">
        <f>IF(MONTH(Calls[[#This Row],[Date of Call]])&lt;=6, YEAR(Calls[[#This Row],[Date of Call]]), YEAR(Calls[[#This Row],[Date of Call]])+1)</f>
        <v>2024</v>
      </c>
      <c r="J955" s="5" t="str">
        <f>TEXT(Calls[[#This Row],[Date of Call]],"DDDD")</f>
        <v>Saturday</v>
      </c>
      <c r="K955" s="5" t="str">
        <f t="array" ref="K955">_xlfn.IFS(Calls[[#This Row],[Duration]]&lt;=10,"Under 10 mins", Calls[[#This Row],[Duration]]&lt;=30, "10 to 30 mins", Calls[[#This Row],[Duration]]&lt;=60, "30 to 60 mins", Calls[[#This Row],[Duration]]&lt;=120, "1 to 2 hours", TRUE, "More than 2 hours")</f>
        <v>1 to 2 hours</v>
      </c>
      <c r="L955" s="4">
        <f>ROUND(Calls[[#This Row],[Satisfaction Rating]],0)</f>
        <v>4</v>
      </c>
    </row>
    <row r="956" spans="2:12" x14ac:dyDescent="0.3">
      <c r="B956" s="5" t="s">
        <v>978</v>
      </c>
      <c r="C956" s="6" t="s">
        <v>7</v>
      </c>
      <c r="D956" s="4">
        <v>62</v>
      </c>
      <c r="E956" s="13" t="s">
        <v>10</v>
      </c>
      <c r="F956" s="14">
        <v>45262</v>
      </c>
      <c r="G956" s="4">
        <v>205</v>
      </c>
      <c r="H956" s="4">
        <v>4.2</v>
      </c>
      <c r="I956" s="4">
        <f>IF(MONTH(Calls[[#This Row],[Date of Call]])&lt;=6, YEAR(Calls[[#This Row],[Date of Call]]), YEAR(Calls[[#This Row],[Date of Call]])+1)</f>
        <v>2024</v>
      </c>
      <c r="J956" s="5" t="str">
        <f>TEXT(Calls[[#This Row],[Date of Call]],"DDDD")</f>
        <v>Saturday</v>
      </c>
      <c r="K956" s="5" t="str">
        <f t="array" ref="K956">_xlfn.IFS(Calls[[#This Row],[Duration]]&lt;=10,"Under 10 mins", Calls[[#This Row],[Duration]]&lt;=30, "10 to 30 mins", Calls[[#This Row],[Duration]]&lt;=60, "30 to 60 mins", Calls[[#This Row],[Duration]]&lt;=120, "1 to 2 hours", TRUE, "More than 2 hours")</f>
        <v>1 to 2 hours</v>
      </c>
      <c r="L956" s="4">
        <f>ROUND(Calls[[#This Row],[Satisfaction Rating]],0)</f>
        <v>4</v>
      </c>
    </row>
    <row r="957" spans="2:12" x14ac:dyDescent="0.3">
      <c r="B957" s="5" t="s">
        <v>979</v>
      </c>
      <c r="C957" s="6" t="s">
        <v>12</v>
      </c>
      <c r="D957" s="4">
        <v>149</v>
      </c>
      <c r="E957" s="13" t="s">
        <v>9</v>
      </c>
      <c r="F957" s="14">
        <v>45263</v>
      </c>
      <c r="G957" s="4">
        <v>42</v>
      </c>
      <c r="H957" s="4">
        <v>3.3</v>
      </c>
      <c r="I957" s="4">
        <f>IF(MONTH(Calls[[#This Row],[Date of Call]])&lt;=6, YEAR(Calls[[#This Row],[Date of Call]]), YEAR(Calls[[#This Row],[Date of Call]])+1)</f>
        <v>2024</v>
      </c>
      <c r="J957" s="5" t="str">
        <f>TEXT(Calls[[#This Row],[Date of Call]],"DDDD")</f>
        <v>Sunday</v>
      </c>
      <c r="K957" s="5" t="str">
        <f t="array" ref="K957">_xlfn.IFS(Calls[[#This Row],[Duration]]&lt;=10,"Under 10 mins", Calls[[#This Row],[Duration]]&lt;=30, "10 to 30 mins", Calls[[#This Row],[Duration]]&lt;=60, "30 to 60 mins", Calls[[#This Row],[Duration]]&lt;=120, "1 to 2 hours", TRUE, "More than 2 hours")</f>
        <v>More than 2 hours</v>
      </c>
      <c r="L957" s="4">
        <f>ROUND(Calls[[#This Row],[Satisfaction Rating]],0)</f>
        <v>3</v>
      </c>
    </row>
    <row r="958" spans="2:12" x14ac:dyDescent="0.3">
      <c r="B958" s="5" t="s">
        <v>980</v>
      </c>
      <c r="C958" s="6" t="s">
        <v>14</v>
      </c>
      <c r="D958" s="4">
        <v>133</v>
      </c>
      <c r="E958" s="13" t="s">
        <v>10</v>
      </c>
      <c r="F958" s="14">
        <v>45263</v>
      </c>
      <c r="G958" s="4">
        <v>96</v>
      </c>
      <c r="H958" s="4">
        <v>4.3</v>
      </c>
      <c r="I958" s="4">
        <f>IF(MONTH(Calls[[#This Row],[Date of Call]])&lt;=6, YEAR(Calls[[#This Row],[Date of Call]]), YEAR(Calls[[#This Row],[Date of Call]])+1)</f>
        <v>2024</v>
      </c>
      <c r="J958" s="5" t="str">
        <f>TEXT(Calls[[#This Row],[Date of Call]],"DDDD")</f>
        <v>Sunday</v>
      </c>
      <c r="K958" s="5" t="str">
        <f t="array" ref="K958">_xlfn.IFS(Calls[[#This Row],[Duration]]&lt;=10,"Under 10 mins", Calls[[#This Row],[Duration]]&lt;=30, "10 to 30 mins", Calls[[#This Row],[Duration]]&lt;=60, "30 to 60 mins", Calls[[#This Row],[Duration]]&lt;=120, "1 to 2 hours", TRUE, "More than 2 hours")</f>
        <v>More than 2 hours</v>
      </c>
      <c r="L958" s="4">
        <f>ROUND(Calls[[#This Row],[Satisfaction Rating]],0)</f>
        <v>4</v>
      </c>
    </row>
    <row r="959" spans="2:12" x14ac:dyDescent="0.3">
      <c r="B959" s="5" t="s">
        <v>981</v>
      </c>
      <c r="C959" s="6" t="s">
        <v>21</v>
      </c>
      <c r="D959" s="4">
        <v>51</v>
      </c>
      <c r="E959" s="13" t="s">
        <v>6</v>
      </c>
      <c r="F959" s="14">
        <v>45263</v>
      </c>
      <c r="G959" s="4">
        <v>64</v>
      </c>
      <c r="H959" s="4">
        <v>3.7</v>
      </c>
      <c r="I959" s="4">
        <f>IF(MONTH(Calls[[#This Row],[Date of Call]])&lt;=6, YEAR(Calls[[#This Row],[Date of Call]]), YEAR(Calls[[#This Row],[Date of Call]])+1)</f>
        <v>2024</v>
      </c>
      <c r="J959" s="5" t="str">
        <f>TEXT(Calls[[#This Row],[Date of Call]],"DDDD")</f>
        <v>Sunday</v>
      </c>
      <c r="K959" s="5" t="str">
        <f t="array" ref="K959">_xlfn.IFS(Calls[[#This Row],[Duration]]&lt;=10,"Under 10 mins", Calls[[#This Row],[Duration]]&lt;=30, "10 to 30 mins", Calls[[#This Row],[Duration]]&lt;=60, "30 to 60 mins", Calls[[#This Row],[Duration]]&lt;=120, "1 to 2 hours", TRUE, "More than 2 hours")</f>
        <v>30 to 60 mins</v>
      </c>
      <c r="L959" s="4">
        <f>ROUND(Calls[[#This Row],[Satisfaction Rating]],0)</f>
        <v>4</v>
      </c>
    </row>
    <row r="960" spans="2:12" x14ac:dyDescent="0.3">
      <c r="B960" s="5" t="s">
        <v>982</v>
      </c>
      <c r="C960" s="6" t="s">
        <v>7</v>
      </c>
      <c r="D960" s="4">
        <v>110</v>
      </c>
      <c r="E960" s="13" t="s">
        <v>10</v>
      </c>
      <c r="F960" s="14">
        <v>45264</v>
      </c>
      <c r="G960" s="4">
        <v>72</v>
      </c>
      <c r="H960" s="4">
        <v>3.7</v>
      </c>
      <c r="I960" s="4">
        <f>IF(MONTH(Calls[[#This Row],[Date of Call]])&lt;=6, YEAR(Calls[[#This Row],[Date of Call]]), YEAR(Calls[[#This Row],[Date of Call]])+1)</f>
        <v>2024</v>
      </c>
      <c r="J960" s="5" t="str">
        <f>TEXT(Calls[[#This Row],[Date of Call]],"DDDD")</f>
        <v>Monday</v>
      </c>
      <c r="K960" s="5" t="str">
        <f t="array" ref="K960">_xlfn.IFS(Calls[[#This Row],[Duration]]&lt;=10,"Under 10 mins", Calls[[#This Row],[Duration]]&lt;=30, "10 to 30 mins", Calls[[#This Row],[Duration]]&lt;=60, "30 to 60 mins", Calls[[#This Row],[Duration]]&lt;=120, "1 to 2 hours", TRUE, "More than 2 hours")</f>
        <v>1 to 2 hours</v>
      </c>
      <c r="L960" s="4">
        <f>ROUND(Calls[[#This Row],[Satisfaction Rating]],0)</f>
        <v>4</v>
      </c>
    </row>
    <row r="961" spans="2:12" x14ac:dyDescent="0.3">
      <c r="B961" s="5" t="s">
        <v>983</v>
      </c>
      <c r="C961" s="6" t="s">
        <v>18</v>
      </c>
      <c r="D961" s="4">
        <v>38</v>
      </c>
      <c r="E961" s="13" t="s">
        <v>13</v>
      </c>
      <c r="F961" s="14">
        <v>45265</v>
      </c>
      <c r="G961" s="4">
        <v>27</v>
      </c>
      <c r="H961" s="4">
        <v>3.1</v>
      </c>
      <c r="I961" s="4">
        <f>IF(MONTH(Calls[[#This Row],[Date of Call]])&lt;=6, YEAR(Calls[[#This Row],[Date of Call]]), YEAR(Calls[[#This Row],[Date of Call]])+1)</f>
        <v>2024</v>
      </c>
      <c r="J961" s="5" t="str">
        <f>TEXT(Calls[[#This Row],[Date of Call]],"DDDD")</f>
        <v>Tuesday</v>
      </c>
      <c r="K961" s="5" t="str">
        <f t="array" ref="K961">_xlfn.IFS(Calls[[#This Row],[Duration]]&lt;=10,"Under 10 mins", Calls[[#This Row],[Duration]]&lt;=30, "10 to 30 mins", Calls[[#This Row],[Duration]]&lt;=60, "30 to 60 mins", Calls[[#This Row],[Duration]]&lt;=120, "1 to 2 hours", TRUE, "More than 2 hours")</f>
        <v>30 to 60 mins</v>
      </c>
      <c r="L961" s="4">
        <f>ROUND(Calls[[#This Row],[Satisfaction Rating]],0)</f>
        <v>3</v>
      </c>
    </row>
    <row r="962" spans="2:12" x14ac:dyDescent="0.3">
      <c r="B962" s="5" t="s">
        <v>984</v>
      </c>
      <c r="C962" s="6" t="s">
        <v>14</v>
      </c>
      <c r="D962" s="4">
        <v>78</v>
      </c>
      <c r="E962" s="13" t="s">
        <v>13</v>
      </c>
      <c r="F962" s="14">
        <v>45267</v>
      </c>
      <c r="G962" s="4">
        <v>200</v>
      </c>
      <c r="H962" s="4">
        <v>2.4</v>
      </c>
      <c r="I962" s="4">
        <f>IF(MONTH(Calls[[#This Row],[Date of Call]])&lt;=6, YEAR(Calls[[#This Row],[Date of Call]]), YEAR(Calls[[#This Row],[Date of Call]])+1)</f>
        <v>2024</v>
      </c>
      <c r="J962" s="5" t="str">
        <f>TEXT(Calls[[#This Row],[Date of Call]],"DDDD")</f>
        <v>Thursday</v>
      </c>
      <c r="K962" s="5" t="str">
        <f t="array" ref="K962">_xlfn.IFS(Calls[[#This Row],[Duration]]&lt;=10,"Under 10 mins", Calls[[#This Row],[Duration]]&lt;=30, "10 to 30 mins", Calls[[#This Row],[Duration]]&lt;=60, "30 to 60 mins", Calls[[#This Row],[Duration]]&lt;=120, "1 to 2 hours", TRUE, "More than 2 hours")</f>
        <v>1 to 2 hours</v>
      </c>
      <c r="L962" s="4">
        <f>ROUND(Calls[[#This Row],[Satisfaction Rating]],0)</f>
        <v>2</v>
      </c>
    </row>
    <row r="963" spans="2:12" x14ac:dyDescent="0.3">
      <c r="B963" s="5" t="s">
        <v>985</v>
      </c>
      <c r="C963" s="6" t="s">
        <v>18</v>
      </c>
      <c r="D963" s="4">
        <v>25</v>
      </c>
      <c r="E963" s="13" t="s">
        <v>9</v>
      </c>
      <c r="F963" s="14">
        <v>45268</v>
      </c>
      <c r="G963" s="4">
        <v>93</v>
      </c>
      <c r="H963" s="4">
        <v>3.5</v>
      </c>
      <c r="I963" s="4">
        <f>IF(MONTH(Calls[[#This Row],[Date of Call]])&lt;=6, YEAR(Calls[[#This Row],[Date of Call]]), YEAR(Calls[[#This Row],[Date of Call]])+1)</f>
        <v>2024</v>
      </c>
      <c r="J963" s="5" t="str">
        <f>TEXT(Calls[[#This Row],[Date of Call]],"DDDD")</f>
        <v>Friday</v>
      </c>
      <c r="K963" s="5" t="str">
        <f t="array" ref="K963">_xlfn.IFS(Calls[[#This Row],[Duration]]&lt;=10,"Under 10 mins", Calls[[#This Row],[Duration]]&lt;=30, "10 to 30 mins", Calls[[#This Row],[Duration]]&lt;=60, "30 to 60 mins", Calls[[#This Row],[Duration]]&lt;=120, "1 to 2 hours", TRUE, "More than 2 hours")</f>
        <v>10 to 30 mins</v>
      </c>
      <c r="L963" s="4">
        <f>ROUND(Calls[[#This Row],[Satisfaction Rating]],0)</f>
        <v>4</v>
      </c>
    </row>
    <row r="964" spans="2:12" x14ac:dyDescent="0.3">
      <c r="B964" s="5" t="s">
        <v>986</v>
      </c>
      <c r="C964" s="6" t="s">
        <v>16</v>
      </c>
      <c r="D964" s="4">
        <v>50</v>
      </c>
      <c r="E964" s="13" t="s">
        <v>6</v>
      </c>
      <c r="F964" s="14">
        <v>45268</v>
      </c>
      <c r="G964" s="4">
        <v>54</v>
      </c>
      <c r="H964" s="4">
        <v>4.3</v>
      </c>
      <c r="I964" s="4">
        <f>IF(MONTH(Calls[[#This Row],[Date of Call]])&lt;=6, YEAR(Calls[[#This Row],[Date of Call]]), YEAR(Calls[[#This Row],[Date of Call]])+1)</f>
        <v>2024</v>
      </c>
      <c r="J964" s="5" t="str">
        <f>TEXT(Calls[[#This Row],[Date of Call]],"DDDD")</f>
        <v>Friday</v>
      </c>
      <c r="K964" s="5" t="str">
        <f t="array" ref="K964">_xlfn.IFS(Calls[[#This Row],[Duration]]&lt;=10,"Under 10 mins", Calls[[#This Row],[Duration]]&lt;=30, "10 to 30 mins", Calls[[#This Row],[Duration]]&lt;=60, "30 to 60 mins", Calls[[#This Row],[Duration]]&lt;=120, "1 to 2 hours", TRUE, "More than 2 hours")</f>
        <v>30 to 60 mins</v>
      </c>
      <c r="L964" s="4">
        <f>ROUND(Calls[[#This Row],[Satisfaction Rating]],0)</f>
        <v>4</v>
      </c>
    </row>
    <row r="965" spans="2:12" x14ac:dyDescent="0.3">
      <c r="B965" s="5" t="s">
        <v>987</v>
      </c>
      <c r="C965" s="6" t="s">
        <v>18</v>
      </c>
      <c r="D965" s="4">
        <v>103</v>
      </c>
      <c r="E965" s="13" t="s">
        <v>9</v>
      </c>
      <c r="F965" s="14">
        <v>45269</v>
      </c>
      <c r="G965" s="4">
        <v>72</v>
      </c>
      <c r="H965" s="4">
        <v>3.4</v>
      </c>
      <c r="I965" s="4">
        <f>IF(MONTH(Calls[[#This Row],[Date of Call]])&lt;=6, YEAR(Calls[[#This Row],[Date of Call]]), YEAR(Calls[[#This Row],[Date of Call]])+1)</f>
        <v>2024</v>
      </c>
      <c r="J965" s="5" t="str">
        <f>TEXT(Calls[[#This Row],[Date of Call]],"DDDD")</f>
        <v>Saturday</v>
      </c>
      <c r="K965" s="5" t="str">
        <f t="array" ref="K965">_xlfn.IFS(Calls[[#This Row],[Duration]]&lt;=10,"Under 10 mins", Calls[[#This Row],[Duration]]&lt;=30, "10 to 30 mins", Calls[[#This Row],[Duration]]&lt;=60, "30 to 60 mins", Calls[[#This Row],[Duration]]&lt;=120, "1 to 2 hours", TRUE, "More than 2 hours")</f>
        <v>1 to 2 hours</v>
      </c>
      <c r="L965" s="4">
        <f>ROUND(Calls[[#This Row],[Satisfaction Rating]],0)</f>
        <v>3</v>
      </c>
    </row>
    <row r="966" spans="2:12" x14ac:dyDescent="0.3">
      <c r="B966" s="5" t="s">
        <v>988</v>
      </c>
      <c r="C966" s="6" t="s">
        <v>22</v>
      </c>
      <c r="D966" s="4">
        <v>63</v>
      </c>
      <c r="E966" s="13" t="s">
        <v>11</v>
      </c>
      <c r="F966" s="14">
        <v>45269</v>
      </c>
      <c r="G966" s="4">
        <v>82</v>
      </c>
      <c r="H966" s="4">
        <v>3.7</v>
      </c>
      <c r="I966" s="4">
        <f>IF(MONTH(Calls[[#This Row],[Date of Call]])&lt;=6, YEAR(Calls[[#This Row],[Date of Call]]), YEAR(Calls[[#This Row],[Date of Call]])+1)</f>
        <v>2024</v>
      </c>
      <c r="J966" s="5" t="str">
        <f>TEXT(Calls[[#This Row],[Date of Call]],"DDDD")</f>
        <v>Saturday</v>
      </c>
      <c r="K966" s="5" t="str">
        <f t="array" ref="K966">_xlfn.IFS(Calls[[#This Row],[Duration]]&lt;=10,"Under 10 mins", Calls[[#This Row],[Duration]]&lt;=30, "10 to 30 mins", Calls[[#This Row],[Duration]]&lt;=60, "30 to 60 mins", Calls[[#This Row],[Duration]]&lt;=120, "1 to 2 hours", TRUE, "More than 2 hours")</f>
        <v>1 to 2 hours</v>
      </c>
      <c r="L966" s="4">
        <f>ROUND(Calls[[#This Row],[Satisfaction Rating]],0)</f>
        <v>4</v>
      </c>
    </row>
    <row r="967" spans="2:12" x14ac:dyDescent="0.3">
      <c r="B967" s="5" t="s">
        <v>989</v>
      </c>
      <c r="C967" s="6" t="s">
        <v>16</v>
      </c>
      <c r="D967" s="4">
        <v>96</v>
      </c>
      <c r="E967" s="13" t="s">
        <v>6</v>
      </c>
      <c r="F967" s="14">
        <v>45273</v>
      </c>
      <c r="G967" s="4">
        <v>164</v>
      </c>
      <c r="H967" s="4">
        <v>4.8</v>
      </c>
      <c r="I967" s="4">
        <f>IF(MONTH(Calls[[#This Row],[Date of Call]])&lt;=6, YEAR(Calls[[#This Row],[Date of Call]]), YEAR(Calls[[#This Row],[Date of Call]])+1)</f>
        <v>2024</v>
      </c>
      <c r="J967" s="5" t="str">
        <f>TEXT(Calls[[#This Row],[Date of Call]],"DDDD")</f>
        <v>Wednesday</v>
      </c>
      <c r="K967" s="5" t="str">
        <f t="array" ref="K967">_xlfn.IFS(Calls[[#This Row],[Duration]]&lt;=10,"Under 10 mins", Calls[[#This Row],[Duration]]&lt;=30, "10 to 30 mins", Calls[[#This Row],[Duration]]&lt;=60, "30 to 60 mins", Calls[[#This Row],[Duration]]&lt;=120, "1 to 2 hours", TRUE, "More than 2 hours")</f>
        <v>1 to 2 hours</v>
      </c>
      <c r="L967" s="4">
        <f>ROUND(Calls[[#This Row],[Satisfaction Rating]],0)</f>
        <v>5</v>
      </c>
    </row>
    <row r="968" spans="2:12" x14ac:dyDescent="0.3">
      <c r="B968" s="5" t="s">
        <v>990</v>
      </c>
      <c r="C968" s="6" t="s">
        <v>23</v>
      </c>
      <c r="D968" s="4">
        <v>94</v>
      </c>
      <c r="E968" s="13" t="s">
        <v>9</v>
      </c>
      <c r="F968" s="14">
        <v>45273</v>
      </c>
      <c r="G968" s="4">
        <v>78</v>
      </c>
      <c r="H968" s="4">
        <v>3.3</v>
      </c>
      <c r="I968" s="4">
        <f>IF(MONTH(Calls[[#This Row],[Date of Call]])&lt;=6, YEAR(Calls[[#This Row],[Date of Call]]), YEAR(Calls[[#This Row],[Date of Call]])+1)</f>
        <v>2024</v>
      </c>
      <c r="J968" s="5" t="str">
        <f>TEXT(Calls[[#This Row],[Date of Call]],"DDDD")</f>
        <v>Wednesday</v>
      </c>
      <c r="K968" s="5" t="str">
        <f t="array" ref="K968">_xlfn.IFS(Calls[[#This Row],[Duration]]&lt;=10,"Under 10 mins", Calls[[#This Row],[Duration]]&lt;=30, "10 to 30 mins", Calls[[#This Row],[Duration]]&lt;=60, "30 to 60 mins", Calls[[#This Row],[Duration]]&lt;=120, "1 to 2 hours", TRUE, "More than 2 hours")</f>
        <v>1 to 2 hours</v>
      </c>
      <c r="L968" s="4">
        <f>ROUND(Calls[[#This Row],[Satisfaction Rating]],0)</f>
        <v>3</v>
      </c>
    </row>
    <row r="969" spans="2:12" x14ac:dyDescent="0.3">
      <c r="B969" s="5" t="s">
        <v>991</v>
      </c>
      <c r="C969" s="6" t="s">
        <v>7</v>
      </c>
      <c r="D969" s="4">
        <v>46</v>
      </c>
      <c r="E969" s="13" t="s">
        <v>13</v>
      </c>
      <c r="F969" s="14">
        <v>45274</v>
      </c>
      <c r="G969" s="4">
        <v>135</v>
      </c>
      <c r="H969" s="4">
        <v>4.2</v>
      </c>
      <c r="I969" s="4">
        <f>IF(MONTH(Calls[[#This Row],[Date of Call]])&lt;=6, YEAR(Calls[[#This Row],[Date of Call]]), YEAR(Calls[[#This Row],[Date of Call]])+1)</f>
        <v>2024</v>
      </c>
      <c r="J969" s="5" t="str">
        <f>TEXT(Calls[[#This Row],[Date of Call]],"DDDD")</f>
        <v>Thursday</v>
      </c>
      <c r="K969" s="5" t="str">
        <f t="array" ref="K969">_xlfn.IFS(Calls[[#This Row],[Duration]]&lt;=10,"Under 10 mins", Calls[[#This Row],[Duration]]&lt;=30, "10 to 30 mins", Calls[[#This Row],[Duration]]&lt;=60, "30 to 60 mins", Calls[[#This Row],[Duration]]&lt;=120, "1 to 2 hours", TRUE, "More than 2 hours")</f>
        <v>30 to 60 mins</v>
      </c>
      <c r="L969" s="4">
        <f>ROUND(Calls[[#This Row],[Satisfaction Rating]],0)</f>
        <v>4</v>
      </c>
    </row>
    <row r="970" spans="2:12" x14ac:dyDescent="0.3">
      <c r="B970" s="5" t="s">
        <v>992</v>
      </c>
      <c r="C970" s="6" t="s">
        <v>5</v>
      </c>
      <c r="D970" s="4">
        <v>127</v>
      </c>
      <c r="E970" s="13" t="s">
        <v>6</v>
      </c>
      <c r="F970" s="14">
        <v>45275</v>
      </c>
      <c r="G970" s="4">
        <v>145</v>
      </c>
      <c r="H970" s="4">
        <v>2.6</v>
      </c>
      <c r="I970" s="4">
        <f>IF(MONTH(Calls[[#This Row],[Date of Call]])&lt;=6, YEAR(Calls[[#This Row],[Date of Call]]), YEAR(Calls[[#This Row],[Date of Call]])+1)</f>
        <v>2024</v>
      </c>
      <c r="J970" s="5" t="str">
        <f>TEXT(Calls[[#This Row],[Date of Call]],"DDDD")</f>
        <v>Friday</v>
      </c>
      <c r="K970" s="5" t="str">
        <f t="array" ref="K970">_xlfn.IFS(Calls[[#This Row],[Duration]]&lt;=10,"Under 10 mins", Calls[[#This Row],[Duration]]&lt;=30, "10 to 30 mins", Calls[[#This Row],[Duration]]&lt;=60, "30 to 60 mins", Calls[[#This Row],[Duration]]&lt;=120, "1 to 2 hours", TRUE, "More than 2 hours")</f>
        <v>More than 2 hours</v>
      </c>
      <c r="L970" s="4">
        <f>ROUND(Calls[[#This Row],[Satisfaction Rating]],0)</f>
        <v>3</v>
      </c>
    </row>
    <row r="971" spans="2:12" x14ac:dyDescent="0.3">
      <c r="B971" s="5" t="s">
        <v>993</v>
      </c>
      <c r="C971" s="6" t="s">
        <v>15</v>
      </c>
      <c r="D971" s="4">
        <v>96</v>
      </c>
      <c r="E971" s="13" t="s">
        <v>13</v>
      </c>
      <c r="F971" s="14">
        <v>45275</v>
      </c>
      <c r="G971" s="4">
        <v>115</v>
      </c>
      <c r="H971" s="4">
        <v>4.9000000000000004</v>
      </c>
      <c r="I971" s="4">
        <f>IF(MONTH(Calls[[#This Row],[Date of Call]])&lt;=6, YEAR(Calls[[#This Row],[Date of Call]]), YEAR(Calls[[#This Row],[Date of Call]])+1)</f>
        <v>2024</v>
      </c>
      <c r="J971" s="5" t="str">
        <f>TEXT(Calls[[#This Row],[Date of Call]],"DDDD")</f>
        <v>Friday</v>
      </c>
      <c r="K971" s="5" t="str">
        <f t="array" ref="K971">_xlfn.IFS(Calls[[#This Row],[Duration]]&lt;=10,"Under 10 mins", Calls[[#This Row],[Duration]]&lt;=30, "10 to 30 mins", Calls[[#This Row],[Duration]]&lt;=60, "30 to 60 mins", Calls[[#This Row],[Duration]]&lt;=120, "1 to 2 hours", TRUE, "More than 2 hours")</f>
        <v>1 to 2 hours</v>
      </c>
      <c r="L971" s="4">
        <f>ROUND(Calls[[#This Row],[Satisfaction Rating]],0)</f>
        <v>5</v>
      </c>
    </row>
    <row r="972" spans="2:12" x14ac:dyDescent="0.3">
      <c r="B972" s="5" t="s">
        <v>1004</v>
      </c>
      <c r="C972" s="6" t="s">
        <v>17</v>
      </c>
      <c r="D972" s="4">
        <v>151</v>
      </c>
      <c r="E972" s="13" t="s">
        <v>9</v>
      </c>
      <c r="F972" s="14">
        <v>45275</v>
      </c>
      <c r="G972" s="4">
        <v>117</v>
      </c>
      <c r="H972" s="4">
        <v>2</v>
      </c>
      <c r="I972" s="4">
        <f>IF(MONTH(Calls[[#This Row],[Date of Call]])&lt;=6, YEAR(Calls[[#This Row],[Date of Call]]), YEAR(Calls[[#This Row],[Date of Call]])+1)</f>
        <v>2024</v>
      </c>
      <c r="J972" s="5" t="str">
        <f>TEXT(Calls[[#This Row],[Date of Call]],"DDDD")</f>
        <v>Friday</v>
      </c>
      <c r="K972" s="5" t="str">
        <f t="array" ref="K972">_xlfn.IFS(Calls[[#This Row],[Duration]]&lt;=10,"Under 10 mins", Calls[[#This Row],[Duration]]&lt;=30, "10 to 30 mins", Calls[[#This Row],[Duration]]&lt;=60, "30 to 60 mins", Calls[[#This Row],[Duration]]&lt;=120, "1 to 2 hours", TRUE, "More than 2 hours")</f>
        <v>More than 2 hours</v>
      </c>
      <c r="L972" s="4">
        <f>ROUND(Calls[[#This Row],[Satisfaction Rating]],0)</f>
        <v>2</v>
      </c>
    </row>
    <row r="973" spans="2:12" x14ac:dyDescent="0.3">
      <c r="B973" s="5" t="s">
        <v>1005</v>
      </c>
      <c r="C973" s="6" t="s">
        <v>5</v>
      </c>
      <c r="D973" s="4">
        <v>158</v>
      </c>
      <c r="E973" s="13" t="s">
        <v>10</v>
      </c>
      <c r="F973" s="14">
        <v>45276</v>
      </c>
      <c r="G973" s="4">
        <v>36</v>
      </c>
      <c r="H973" s="4">
        <v>4.7</v>
      </c>
      <c r="I973" s="4">
        <f>IF(MONTH(Calls[[#This Row],[Date of Call]])&lt;=6, YEAR(Calls[[#This Row],[Date of Call]]), YEAR(Calls[[#This Row],[Date of Call]])+1)</f>
        <v>2024</v>
      </c>
      <c r="J973" s="5" t="str">
        <f>TEXT(Calls[[#This Row],[Date of Call]],"DDDD")</f>
        <v>Saturday</v>
      </c>
      <c r="K973" s="5" t="str">
        <f t="array" ref="K973">_xlfn.IFS(Calls[[#This Row],[Duration]]&lt;=10,"Under 10 mins", Calls[[#This Row],[Duration]]&lt;=30, "10 to 30 mins", Calls[[#This Row],[Duration]]&lt;=60, "30 to 60 mins", Calls[[#This Row],[Duration]]&lt;=120, "1 to 2 hours", TRUE, "More than 2 hours")</f>
        <v>More than 2 hours</v>
      </c>
      <c r="L973" s="4">
        <f>ROUND(Calls[[#This Row],[Satisfaction Rating]],0)</f>
        <v>5</v>
      </c>
    </row>
    <row r="974" spans="2:12" x14ac:dyDescent="0.3">
      <c r="B974" s="5" t="s">
        <v>1006</v>
      </c>
      <c r="C974" s="6" t="s">
        <v>23</v>
      </c>
      <c r="D974" s="4">
        <v>45</v>
      </c>
      <c r="E974" s="13" t="s">
        <v>10</v>
      </c>
      <c r="F974" s="14">
        <v>45276</v>
      </c>
      <c r="G974" s="4">
        <v>84</v>
      </c>
      <c r="H974" s="4">
        <v>2.8</v>
      </c>
      <c r="I974" s="4">
        <f>IF(MONTH(Calls[[#This Row],[Date of Call]])&lt;=6, YEAR(Calls[[#This Row],[Date of Call]]), YEAR(Calls[[#This Row],[Date of Call]])+1)</f>
        <v>2024</v>
      </c>
      <c r="J974" s="5" t="str">
        <f>TEXT(Calls[[#This Row],[Date of Call]],"DDDD")</f>
        <v>Saturday</v>
      </c>
      <c r="K974" s="5" t="str">
        <f t="array" ref="K974">_xlfn.IFS(Calls[[#This Row],[Duration]]&lt;=10,"Under 10 mins", Calls[[#This Row],[Duration]]&lt;=30, "10 to 30 mins", Calls[[#This Row],[Duration]]&lt;=60, "30 to 60 mins", Calls[[#This Row],[Duration]]&lt;=120, "1 to 2 hours", TRUE, "More than 2 hours")</f>
        <v>30 to 60 mins</v>
      </c>
      <c r="L974" s="4">
        <f>ROUND(Calls[[#This Row],[Satisfaction Rating]],0)</f>
        <v>3</v>
      </c>
    </row>
    <row r="975" spans="2:12" x14ac:dyDescent="0.3">
      <c r="B975" s="5" t="s">
        <v>1007</v>
      </c>
      <c r="C975" s="6" t="s">
        <v>24</v>
      </c>
      <c r="D975" s="4">
        <v>141</v>
      </c>
      <c r="E975" s="13" t="s">
        <v>10</v>
      </c>
      <c r="F975" s="14">
        <v>45276</v>
      </c>
      <c r="G975" s="4">
        <v>66</v>
      </c>
      <c r="H975" s="4">
        <v>3.2</v>
      </c>
      <c r="I975" s="4">
        <f>IF(MONTH(Calls[[#This Row],[Date of Call]])&lt;=6, YEAR(Calls[[#This Row],[Date of Call]]), YEAR(Calls[[#This Row],[Date of Call]])+1)</f>
        <v>2024</v>
      </c>
      <c r="J975" s="5" t="str">
        <f>TEXT(Calls[[#This Row],[Date of Call]],"DDDD")</f>
        <v>Saturday</v>
      </c>
      <c r="K975" s="5" t="str">
        <f t="array" ref="K975">_xlfn.IFS(Calls[[#This Row],[Duration]]&lt;=10,"Under 10 mins", Calls[[#This Row],[Duration]]&lt;=30, "10 to 30 mins", Calls[[#This Row],[Duration]]&lt;=60, "30 to 60 mins", Calls[[#This Row],[Duration]]&lt;=120, "1 to 2 hours", TRUE, "More than 2 hours")</f>
        <v>More than 2 hours</v>
      </c>
      <c r="L975" s="4">
        <f>ROUND(Calls[[#This Row],[Satisfaction Rating]],0)</f>
        <v>3</v>
      </c>
    </row>
    <row r="976" spans="2:12" x14ac:dyDescent="0.3">
      <c r="B976" s="5" t="s">
        <v>1008</v>
      </c>
      <c r="C976" s="6" t="s">
        <v>18</v>
      </c>
      <c r="D976" s="4">
        <v>147</v>
      </c>
      <c r="E976" s="13" t="s">
        <v>13</v>
      </c>
      <c r="F976" s="14">
        <v>45276</v>
      </c>
      <c r="G976" s="4">
        <v>76</v>
      </c>
      <c r="H976" s="4">
        <v>4.7</v>
      </c>
      <c r="I976" s="4">
        <f>IF(MONTH(Calls[[#This Row],[Date of Call]])&lt;=6, YEAR(Calls[[#This Row],[Date of Call]]), YEAR(Calls[[#This Row],[Date of Call]])+1)</f>
        <v>2024</v>
      </c>
      <c r="J976" s="5" t="str">
        <f>TEXT(Calls[[#This Row],[Date of Call]],"DDDD")</f>
        <v>Saturday</v>
      </c>
      <c r="K976" s="5" t="str">
        <f t="array" ref="K976">_xlfn.IFS(Calls[[#This Row],[Duration]]&lt;=10,"Under 10 mins", Calls[[#This Row],[Duration]]&lt;=30, "10 to 30 mins", Calls[[#This Row],[Duration]]&lt;=60, "30 to 60 mins", Calls[[#This Row],[Duration]]&lt;=120, "1 to 2 hours", TRUE, "More than 2 hours")</f>
        <v>More than 2 hours</v>
      </c>
      <c r="L976" s="4">
        <f>ROUND(Calls[[#This Row],[Satisfaction Rating]],0)</f>
        <v>5</v>
      </c>
    </row>
    <row r="977" spans="2:12" x14ac:dyDescent="0.3">
      <c r="B977" s="5" t="s">
        <v>1009</v>
      </c>
      <c r="C977" s="6" t="s">
        <v>19</v>
      </c>
      <c r="D977" s="4">
        <v>126</v>
      </c>
      <c r="E977" s="13" t="s">
        <v>13</v>
      </c>
      <c r="F977" s="14">
        <v>45276</v>
      </c>
      <c r="G977" s="4">
        <v>185</v>
      </c>
      <c r="H977" s="4">
        <v>4.8</v>
      </c>
      <c r="I977" s="4">
        <f>IF(MONTH(Calls[[#This Row],[Date of Call]])&lt;=6, YEAR(Calls[[#This Row],[Date of Call]]), YEAR(Calls[[#This Row],[Date of Call]])+1)</f>
        <v>2024</v>
      </c>
      <c r="J977" s="5" t="str">
        <f>TEXT(Calls[[#This Row],[Date of Call]],"DDDD")</f>
        <v>Saturday</v>
      </c>
      <c r="K977" s="5" t="str">
        <f t="array" ref="K977">_xlfn.IFS(Calls[[#This Row],[Duration]]&lt;=10,"Under 10 mins", Calls[[#This Row],[Duration]]&lt;=30, "10 to 30 mins", Calls[[#This Row],[Duration]]&lt;=60, "30 to 60 mins", Calls[[#This Row],[Duration]]&lt;=120, "1 to 2 hours", TRUE, "More than 2 hours")</f>
        <v>More than 2 hours</v>
      </c>
      <c r="L977" s="4">
        <f>ROUND(Calls[[#This Row],[Satisfaction Rating]],0)</f>
        <v>5</v>
      </c>
    </row>
    <row r="978" spans="2:12" x14ac:dyDescent="0.3">
      <c r="B978" s="5" t="s">
        <v>1010</v>
      </c>
      <c r="C978" s="6" t="s">
        <v>23</v>
      </c>
      <c r="D978" s="4">
        <v>126</v>
      </c>
      <c r="E978" s="13" t="s">
        <v>11</v>
      </c>
      <c r="F978" s="14">
        <v>45277</v>
      </c>
      <c r="G978" s="4">
        <v>80</v>
      </c>
      <c r="H978" s="4">
        <v>4.7</v>
      </c>
      <c r="I978" s="4">
        <f>IF(MONTH(Calls[[#This Row],[Date of Call]])&lt;=6, YEAR(Calls[[#This Row],[Date of Call]]), YEAR(Calls[[#This Row],[Date of Call]])+1)</f>
        <v>2024</v>
      </c>
      <c r="J978" s="5" t="str">
        <f>TEXT(Calls[[#This Row],[Date of Call]],"DDDD")</f>
        <v>Sunday</v>
      </c>
      <c r="K978" s="5" t="str">
        <f t="array" ref="K978">_xlfn.IFS(Calls[[#This Row],[Duration]]&lt;=10,"Under 10 mins", Calls[[#This Row],[Duration]]&lt;=30, "10 to 30 mins", Calls[[#This Row],[Duration]]&lt;=60, "30 to 60 mins", Calls[[#This Row],[Duration]]&lt;=120, "1 to 2 hours", TRUE, "More than 2 hours")</f>
        <v>More than 2 hours</v>
      </c>
      <c r="L978" s="4">
        <f>ROUND(Calls[[#This Row],[Satisfaction Rating]],0)</f>
        <v>5</v>
      </c>
    </row>
    <row r="979" spans="2:12" x14ac:dyDescent="0.3">
      <c r="B979" s="5" t="s">
        <v>1011</v>
      </c>
      <c r="C979" s="6" t="s">
        <v>14</v>
      </c>
      <c r="D979" s="4">
        <v>32</v>
      </c>
      <c r="E979" s="13" t="s">
        <v>13</v>
      </c>
      <c r="F979" s="14">
        <v>45277</v>
      </c>
      <c r="G979" s="4">
        <v>148</v>
      </c>
      <c r="H979" s="4">
        <v>4</v>
      </c>
      <c r="I979" s="4">
        <f>IF(MONTH(Calls[[#This Row],[Date of Call]])&lt;=6, YEAR(Calls[[#This Row],[Date of Call]]), YEAR(Calls[[#This Row],[Date of Call]])+1)</f>
        <v>2024</v>
      </c>
      <c r="J979" s="5" t="str">
        <f>TEXT(Calls[[#This Row],[Date of Call]],"DDDD")</f>
        <v>Sunday</v>
      </c>
      <c r="K979" s="5" t="str">
        <f t="array" ref="K979">_xlfn.IFS(Calls[[#This Row],[Duration]]&lt;=10,"Under 10 mins", Calls[[#This Row],[Duration]]&lt;=30, "10 to 30 mins", Calls[[#This Row],[Duration]]&lt;=60, "30 to 60 mins", Calls[[#This Row],[Duration]]&lt;=120, "1 to 2 hours", TRUE, "More than 2 hours")</f>
        <v>30 to 60 mins</v>
      </c>
      <c r="L979" s="4">
        <f>ROUND(Calls[[#This Row],[Satisfaction Rating]],0)</f>
        <v>4</v>
      </c>
    </row>
    <row r="980" spans="2:12" x14ac:dyDescent="0.3">
      <c r="B980" s="5" t="s">
        <v>1012</v>
      </c>
      <c r="C980" s="6" t="s">
        <v>23</v>
      </c>
      <c r="D980" s="4">
        <v>84</v>
      </c>
      <c r="E980" s="13" t="s">
        <v>6</v>
      </c>
      <c r="F980" s="14">
        <v>45279</v>
      </c>
      <c r="G980" s="4">
        <v>180</v>
      </c>
      <c r="H980" s="4">
        <v>4.9000000000000004</v>
      </c>
      <c r="I980" s="4">
        <f>IF(MONTH(Calls[[#This Row],[Date of Call]])&lt;=6, YEAR(Calls[[#This Row],[Date of Call]]), YEAR(Calls[[#This Row],[Date of Call]])+1)</f>
        <v>2024</v>
      </c>
      <c r="J980" s="5" t="str">
        <f>TEXT(Calls[[#This Row],[Date of Call]],"DDDD")</f>
        <v>Tuesday</v>
      </c>
      <c r="K980" s="5" t="str">
        <f t="array" ref="K980">_xlfn.IFS(Calls[[#This Row],[Duration]]&lt;=10,"Under 10 mins", Calls[[#This Row],[Duration]]&lt;=30, "10 to 30 mins", Calls[[#This Row],[Duration]]&lt;=60, "30 to 60 mins", Calls[[#This Row],[Duration]]&lt;=120, "1 to 2 hours", TRUE, "More than 2 hours")</f>
        <v>1 to 2 hours</v>
      </c>
      <c r="L980" s="4">
        <f>ROUND(Calls[[#This Row],[Satisfaction Rating]],0)</f>
        <v>5</v>
      </c>
    </row>
    <row r="981" spans="2:12" x14ac:dyDescent="0.3">
      <c r="B981" s="5" t="s">
        <v>1013</v>
      </c>
      <c r="C981" s="6" t="s">
        <v>22</v>
      </c>
      <c r="D981" s="4">
        <v>120</v>
      </c>
      <c r="E981" s="13" t="s">
        <v>11</v>
      </c>
      <c r="F981" s="14">
        <v>45280</v>
      </c>
      <c r="G981" s="4">
        <v>190</v>
      </c>
      <c r="H981" s="4">
        <v>3.7</v>
      </c>
      <c r="I981" s="4">
        <f>IF(MONTH(Calls[[#This Row],[Date of Call]])&lt;=6, YEAR(Calls[[#This Row],[Date of Call]]), YEAR(Calls[[#This Row],[Date of Call]])+1)</f>
        <v>2024</v>
      </c>
      <c r="J981" s="5" t="str">
        <f>TEXT(Calls[[#This Row],[Date of Call]],"DDDD")</f>
        <v>Wednesday</v>
      </c>
      <c r="K981" s="5" t="str">
        <f t="array" ref="K981">_xlfn.IFS(Calls[[#This Row],[Duration]]&lt;=10,"Under 10 mins", Calls[[#This Row],[Duration]]&lt;=30, "10 to 30 mins", Calls[[#This Row],[Duration]]&lt;=60, "30 to 60 mins", Calls[[#This Row],[Duration]]&lt;=120, "1 to 2 hours", TRUE, "More than 2 hours")</f>
        <v>1 to 2 hours</v>
      </c>
      <c r="L981" s="4">
        <f>ROUND(Calls[[#This Row],[Satisfaction Rating]],0)</f>
        <v>4</v>
      </c>
    </row>
    <row r="982" spans="2:12" x14ac:dyDescent="0.3">
      <c r="B982" s="5" t="s">
        <v>1014</v>
      </c>
      <c r="C982" s="6" t="s">
        <v>8</v>
      </c>
      <c r="D982" s="4">
        <v>93</v>
      </c>
      <c r="E982" s="13" t="s">
        <v>13</v>
      </c>
      <c r="F982" s="14">
        <v>45280</v>
      </c>
      <c r="G982" s="4">
        <v>38</v>
      </c>
      <c r="H982" s="4">
        <v>4.5</v>
      </c>
      <c r="I982" s="4">
        <f>IF(MONTH(Calls[[#This Row],[Date of Call]])&lt;=6, YEAR(Calls[[#This Row],[Date of Call]]), YEAR(Calls[[#This Row],[Date of Call]])+1)</f>
        <v>2024</v>
      </c>
      <c r="J982" s="5" t="str">
        <f>TEXT(Calls[[#This Row],[Date of Call]],"DDDD")</f>
        <v>Wednesday</v>
      </c>
      <c r="K982" s="5" t="str">
        <f t="array" ref="K982">_xlfn.IFS(Calls[[#This Row],[Duration]]&lt;=10,"Under 10 mins", Calls[[#This Row],[Duration]]&lt;=30, "10 to 30 mins", Calls[[#This Row],[Duration]]&lt;=60, "30 to 60 mins", Calls[[#This Row],[Duration]]&lt;=120, "1 to 2 hours", TRUE, "More than 2 hours")</f>
        <v>1 to 2 hours</v>
      </c>
      <c r="L982" s="4">
        <f>ROUND(Calls[[#This Row],[Satisfaction Rating]],0)</f>
        <v>5</v>
      </c>
    </row>
    <row r="983" spans="2:12" x14ac:dyDescent="0.3">
      <c r="B983" s="5" t="s">
        <v>1015</v>
      </c>
      <c r="C983" s="6" t="s">
        <v>15</v>
      </c>
      <c r="D983" s="4">
        <v>76</v>
      </c>
      <c r="E983" s="13" t="s">
        <v>9</v>
      </c>
      <c r="F983" s="14">
        <v>45281</v>
      </c>
      <c r="G983" s="4">
        <v>82</v>
      </c>
      <c r="H983" s="4">
        <v>2.1</v>
      </c>
      <c r="I983" s="4">
        <f>IF(MONTH(Calls[[#This Row],[Date of Call]])&lt;=6, YEAR(Calls[[#This Row],[Date of Call]]), YEAR(Calls[[#This Row],[Date of Call]])+1)</f>
        <v>2024</v>
      </c>
      <c r="J983" s="5" t="str">
        <f>TEXT(Calls[[#This Row],[Date of Call]],"DDDD")</f>
        <v>Thursday</v>
      </c>
      <c r="K983" s="5" t="str">
        <f t="array" ref="K983">_xlfn.IFS(Calls[[#This Row],[Duration]]&lt;=10,"Under 10 mins", Calls[[#This Row],[Duration]]&lt;=30, "10 to 30 mins", Calls[[#This Row],[Duration]]&lt;=60, "30 to 60 mins", Calls[[#This Row],[Duration]]&lt;=120, "1 to 2 hours", TRUE, "More than 2 hours")</f>
        <v>1 to 2 hours</v>
      </c>
      <c r="L983" s="4">
        <f>ROUND(Calls[[#This Row],[Satisfaction Rating]],0)</f>
        <v>2</v>
      </c>
    </row>
    <row r="984" spans="2:12" x14ac:dyDescent="0.3">
      <c r="B984" s="5" t="s">
        <v>1016</v>
      </c>
      <c r="C984" s="6" t="s">
        <v>5</v>
      </c>
      <c r="D984" s="4">
        <v>89</v>
      </c>
      <c r="E984" s="13" t="s">
        <v>13</v>
      </c>
      <c r="F984" s="14">
        <v>45284</v>
      </c>
      <c r="G984" s="4">
        <v>88</v>
      </c>
      <c r="H984" s="4">
        <v>2.8</v>
      </c>
      <c r="I984" s="4">
        <f>IF(MONTH(Calls[[#This Row],[Date of Call]])&lt;=6, YEAR(Calls[[#This Row],[Date of Call]]), YEAR(Calls[[#This Row],[Date of Call]])+1)</f>
        <v>2024</v>
      </c>
      <c r="J984" s="5" t="str">
        <f>TEXT(Calls[[#This Row],[Date of Call]],"DDDD")</f>
        <v>Sunday</v>
      </c>
      <c r="K984" s="5" t="str">
        <f t="array" ref="K984">_xlfn.IFS(Calls[[#This Row],[Duration]]&lt;=10,"Under 10 mins", Calls[[#This Row],[Duration]]&lt;=30, "10 to 30 mins", Calls[[#This Row],[Duration]]&lt;=60, "30 to 60 mins", Calls[[#This Row],[Duration]]&lt;=120, "1 to 2 hours", TRUE, "More than 2 hours")</f>
        <v>1 to 2 hours</v>
      </c>
      <c r="L984" s="4">
        <f>ROUND(Calls[[#This Row],[Satisfaction Rating]],0)</f>
        <v>3</v>
      </c>
    </row>
    <row r="985" spans="2:12" x14ac:dyDescent="0.3">
      <c r="B985" s="5" t="s">
        <v>1017</v>
      </c>
      <c r="C985" s="6" t="s">
        <v>21</v>
      </c>
      <c r="D985" s="4">
        <v>91</v>
      </c>
      <c r="E985" s="13" t="s">
        <v>6</v>
      </c>
      <c r="F985" s="14">
        <v>45284</v>
      </c>
      <c r="G985" s="4">
        <v>42</v>
      </c>
      <c r="H985" s="4">
        <v>4.0999999999999996</v>
      </c>
      <c r="I985" s="4">
        <f>IF(MONTH(Calls[[#This Row],[Date of Call]])&lt;=6, YEAR(Calls[[#This Row],[Date of Call]]), YEAR(Calls[[#This Row],[Date of Call]])+1)</f>
        <v>2024</v>
      </c>
      <c r="J985" s="5" t="str">
        <f>TEXT(Calls[[#This Row],[Date of Call]],"DDDD")</f>
        <v>Sunday</v>
      </c>
      <c r="K985" s="5" t="str">
        <f t="array" ref="K985">_xlfn.IFS(Calls[[#This Row],[Duration]]&lt;=10,"Under 10 mins", Calls[[#This Row],[Duration]]&lt;=30, "10 to 30 mins", Calls[[#This Row],[Duration]]&lt;=60, "30 to 60 mins", Calls[[#This Row],[Duration]]&lt;=120, "1 to 2 hours", TRUE, "More than 2 hours")</f>
        <v>1 to 2 hours</v>
      </c>
      <c r="L985" s="4">
        <f>ROUND(Calls[[#This Row],[Satisfaction Rating]],0)</f>
        <v>4</v>
      </c>
    </row>
    <row r="986" spans="2:12" x14ac:dyDescent="0.3">
      <c r="B986" s="5" t="s">
        <v>1018</v>
      </c>
      <c r="C986" s="6" t="s">
        <v>7</v>
      </c>
      <c r="D986" s="4">
        <v>7</v>
      </c>
      <c r="E986" s="13" t="s">
        <v>10</v>
      </c>
      <c r="F986" s="14">
        <v>45285</v>
      </c>
      <c r="G986" s="4">
        <v>64</v>
      </c>
      <c r="H986" s="4">
        <v>3.3</v>
      </c>
      <c r="I986" s="4">
        <f>IF(MONTH(Calls[[#This Row],[Date of Call]])&lt;=6, YEAR(Calls[[#This Row],[Date of Call]]), YEAR(Calls[[#This Row],[Date of Call]])+1)</f>
        <v>2024</v>
      </c>
      <c r="J986" s="5" t="str">
        <f>TEXT(Calls[[#This Row],[Date of Call]],"DDDD")</f>
        <v>Monday</v>
      </c>
      <c r="K986" s="5" t="str">
        <f t="array" ref="K986">_xlfn.IFS(Calls[[#This Row],[Duration]]&lt;=10,"Under 10 mins", Calls[[#This Row],[Duration]]&lt;=30, "10 to 30 mins", Calls[[#This Row],[Duration]]&lt;=60, "30 to 60 mins", Calls[[#This Row],[Duration]]&lt;=120, "1 to 2 hours", TRUE, "More than 2 hours")</f>
        <v>Under 10 mins</v>
      </c>
      <c r="L986" s="4">
        <f>ROUND(Calls[[#This Row],[Satisfaction Rating]],0)</f>
        <v>3</v>
      </c>
    </row>
    <row r="987" spans="2:12" x14ac:dyDescent="0.3">
      <c r="B987" s="5" t="s">
        <v>1019</v>
      </c>
      <c r="C987" s="6" t="s">
        <v>14</v>
      </c>
      <c r="D987" s="4">
        <v>140</v>
      </c>
      <c r="E987" s="13" t="s">
        <v>10</v>
      </c>
      <c r="F987" s="14">
        <v>45285</v>
      </c>
      <c r="G987" s="4">
        <v>105</v>
      </c>
      <c r="H987" s="4">
        <v>1.7</v>
      </c>
      <c r="I987" s="4">
        <f>IF(MONTH(Calls[[#This Row],[Date of Call]])&lt;=6, YEAR(Calls[[#This Row],[Date of Call]]), YEAR(Calls[[#This Row],[Date of Call]])+1)</f>
        <v>2024</v>
      </c>
      <c r="J987" s="5" t="str">
        <f>TEXT(Calls[[#This Row],[Date of Call]],"DDDD")</f>
        <v>Monday</v>
      </c>
      <c r="K987" s="5" t="str">
        <f t="array" ref="K987">_xlfn.IFS(Calls[[#This Row],[Duration]]&lt;=10,"Under 10 mins", Calls[[#This Row],[Duration]]&lt;=30, "10 to 30 mins", Calls[[#This Row],[Duration]]&lt;=60, "30 to 60 mins", Calls[[#This Row],[Duration]]&lt;=120, "1 to 2 hours", TRUE, "More than 2 hours")</f>
        <v>More than 2 hours</v>
      </c>
      <c r="L987" s="4">
        <f>ROUND(Calls[[#This Row],[Satisfaction Rating]],0)</f>
        <v>2</v>
      </c>
    </row>
    <row r="988" spans="2:12" x14ac:dyDescent="0.3">
      <c r="B988" s="5" t="s">
        <v>1020</v>
      </c>
      <c r="C988" s="6" t="s">
        <v>12</v>
      </c>
      <c r="D988" s="4">
        <v>58</v>
      </c>
      <c r="E988" s="13" t="s">
        <v>11</v>
      </c>
      <c r="F988" s="14">
        <v>45285</v>
      </c>
      <c r="G988" s="4">
        <v>25</v>
      </c>
      <c r="H988" s="4">
        <v>3.6</v>
      </c>
      <c r="I988" s="4">
        <f>IF(MONTH(Calls[[#This Row],[Date of Call]])&lt;=6, YEAR(Calls[[#This Row],[Date of Call]]), YEAR(Calls[[#This Row],[Date of Call]])+1)</f>
        <v>2024</v>
      </c>
      <c r="J988" s="5" t="str">
        <f>TEXT(Calls[[#This Row],[Date of Call]],"DDDD")</f>
        <v>Monday</v>
      </c>
      <c r="K988" s="5" t="str">
        <f t="array" ref="K988">_xlfn.IFS(Calls[[#This Row],[Duration]]&lt;=10,"Under 10 mins", Calls[[#This Row],[Duration]]&lt;=30, "10 to 30 mins", Calls[[#This Row],[Duration]]&lt;=60, "30 to 60 mins", Calls[[#This Row],[Duration]]&lt;=120, "1 to 2 hours", TRUE, "More than 2 hours")</f>
        <v>30 to 60 mins</v>
      </c>
      <c r="L988" s="4">
        <f>ROUND(Calls[[#This Row],[Satisfaction Rating]],0)</f>
        <v>4</v>
      </c>
    </row>
    <row r="989" spans="2:12" x14ac:dyDescent="0.3">
      <c r="B989" s="5" t="s">
        <v>1021</v>
      </c>
      <c r="C989" s="6" t="s">
        <v>20</v>
      </c>
      <c r="D989" s="4">
        <v>90</v>
      </c>
      <c r="E989" s="13" t="s">
        <v>9</v>
      </c>
      <c r="F989" s="14">
        <v>45286</v>
      </c>
      <c r="G989" s="4">
        <v>176</v>
      </c>
      <c r="H989" s="4">
        <v>3.6</v>
      </c>
      <c r="I989" s="4">
        <f>IF(MONTH(Calls[[#This Row],[Date of Call]])&lt;=6, YEAR(Calls[[#This Row],[Date of Call]]), YEAR(Calls[[#This Row],[Date of Call]])+1)</f>
        <v>2024</v>
      </c>
      <c r="J989" s="5" t="str">
        <f>TEXT(Calls[[#This Row],[Date of Call]],"DDDD")</f>
        <v>Tuesday</v>
      </c>
      <c r="K989" s="5" t="str">
        <f t="array" ref="K989">_xlfn.IFS(Calls[[#This Row],[Duration]]&lt;=10,"Under 10 mins", Calls[[#This Row],[Duration]]&lt;=30, "10 to 30 mins", Calls[[#This Row],[Duration]]&lt;=60, "30 to 60 mins", Calls[[#This Row],[Duration]]&lt;=120, "1 to 2 hours", TRUE, "More than 2 hours")</f>
        <v>1 to 2 hours</v>
      </c>
      <c r="L989" s="4">
        <f>ROUND(Calls[[#This Row],[Satisfaction Rating]],0)</f>
        <v>4</v>
      </c>
    </row>
    <row r="990" spans="2:12" x14ac:dyDescent="0.3">
      <c r="B990" s="5" t="s">
        <v>1022</v>
      </c>
      <c r="C990" s="6" t="s">
        <v>20</v>
      </c>
      <c r="D990" s="4">
        <v>106</v>
      </c>
      <c r="E990" s="13" t="s">
        <v>13</v>
      </c>
      <c r="F990" s="14">
        <v>45287</v>
      </c>
      <c r="G990" s="4">
        <v>46</v>
      </c>
      <c r="H990" s="4">
        <v>4.5999999999999996</v>
      </c>
      <c r="I990" s="4">
        <f>IF(MONTH(Calls[[#This Row],[Date of Call]])&lt;=6, YEAR(Calls[[#This Row],[Date of Call]]), YEAR(Calls[[#This Row],[Date of Call]])+1)</f>
        <v>2024</v>
      </c>
      <c r="J990" s="5" t="str">
        <f>TEXT(Calls[[#This Row],[Date of Call]],"DDDD")</f>
        <v>Wednesday</v>
      </c>
      <c r="K990" s="5" t="str">
        <f t="array" ref="K990">_xlfn.IFS(Calls[[#This Row],[Duration]]&lt;=10,"Under 10 mins", Calls[[#This Row],[Duration]]&lt;=30, "10 to 30 mins", Calls[[#This Row],[Duration]]&lt;=60, "30 to 60 mins", Calls[[#This Row],[Duration]]&lt;=120, "1 to 2 hours", TRUE, "More than 2 hours")</f>
        <v>1 to 2 hours</v>
      </c>
      <c r="L990" s="4">
        <f>ROUND(Calls[[#This Row],[Satisfaction Rating]],0)</f>
        <v>5</v>
      </c>
    </row>
    <row r="991" spans="2:12" x14ac:dyDescent="0.3">
      <c r="B991" s="5" t="s">
        <v>1023</v>
      </c>
      <c r="C991" s="6" t="s">
        <v>22</v>
      </c>
      <c r="D991" s="4">
        <v>72</v>
      </c>
      <c r="E991" s="13" t="s">
        <v>10</v>
      </c>
      <c r="F991" s="14">
        <v>45287</v>
      </c>
      <c r="G991" s="4">
        <v>164</v>
      </c>
      <c r="H991" s="4">
        <v>4.8</v>
      </c>
      <c r="I991" s="4">
        <f>IF(MONTH(Calls[[#This Row],[Date of Call]])&lt;=6, YEAR(Calls[[#This Row],[Date of Call]]), YEAR(Calls[[#This Row],[Date of Call]])+1)</f>
        <v>2024</v>
      </c>
      <c r="J991" s="5" t="str">
        <f>TEXT(Calls[[#This Row],[Date of Call]],"DDDD")</f>
        <v>Wednesday</v>
      </c>
      <c r="K991" s="5" t="str">
        <f t="array" ref="K991">_xlfn.IFS(Calls[[#This Row],[Duration]]&lt;=10,"Under 10 mins", Calls[[#This Row],[Duration]]&lt;=30, "10 to 30 mins", Calls[[#This Row],[Duration]]&lt;=60, "30 to 60 mins", Calls[[#This Row],[Duration]]&lt;=120, "1 to 2 hours", TRUE, "More than 2 hours")</f>
        <v>1 to 2 hours</v>
      </c>
      <c r="L991" s="4">
        <f>ROUND(Calls[[#This Row],[Satisfaction Rating]],0)</f>
        <v>5</v>
      </c>
    </row>
    <row r="992" spans="2:12" x14ac:dyDescent="0.3">
      <c r="B992" s="5" t="s">
        <v>1024</v>
      </c>
      <c r="C992" s="6" t="s">
        <v>7</v>
      </c>
      <c r="D992" s="4">
        <v>124</v>
      </c>
      <c r="E992" s="13" t="s">
        <v>10</v>
      </c>
      <c r="F992" s="14">
        <v>45288</v>
      </c>
      <c r="G992" s="4">
        <v>64</v>
      </c>
      <c r="H992" s="4">
        <v>4.5</v>
      </c>
      <c r="I992" s="4">
        <f>IF(MONTH(Calls[[#This Row],[Date of Call]])&lt;=6, YEAR(Calls[[#This Row],[Date of Call]]), YEAR(Calls[[#This Row],[Date of Call]])+1)</f>
        <v>2024</v>
      </c>
      <c r="J992" s="5" t="str">
        <f>TEXT(Calls[[#This Row],[Date of Call]],"DDDD")</f>
        <v>Thursday</v>
      </c>
      <c r="K992" s="5" t="str">
        <f t="array" ref="K992">_xlfn.IFS(Calls[[#This Row],[Duration]]&lt;=10,"Under 10 mins", Calls[[#This Row],[Duration]]&lt;=30, "10 to 30 mins", Calls[[#This Row],[Duration]]&lt;=60, "30 to 60 mins", Calls[[#This Row],[Duration]]&lt;=120, "1 to 2 hours", TRUE, "More than 2 hours")</f>
        <v>More than 2 hours</v>
      </c>
      <c r="L992" s="4">
        <f>ROUND(Calls[[#This Row],[Satisfaction Rating]],0)</f>
        <v>5</v>
      </c>
    </row>
    <row r="993" spans="2:12" x14ac:dyDescent="0.3">
      <c r="B993" s="5" t="s">
        <v>1025</v>
      </c>
      <c r="C993" s="6" t="s">
        <v>24</v>
      </c>
      <c r="D993" s="4">
        <v>86</v>
      </c>
      <c r="E993" s="13" t="s">
        <v>6</v>
      </c>
      <c r="F993" s="14">
        <v>45288</v>
      </c>
      <c r="G993" s="4">
        <v>205</v>
      </c>
      <c r="H993" s="4">
        <v>4.5</v>
      </c>
      <c r="I993" s="4">
        <f>IF(MONTH(Calls[[#This Row],[Date of Call]])&lt;=6, YEAR(Calls[[#This Row],[Date of Call]]), YEAR(Calls[[#This Row],[Date of Call]])+1)</f>
        <v>2024</v>
      </c>
      <c r="J993" s="5" t="str">
        <f>TEXT(Calls[[#This Row],[Date of Call]],"DDDD")</f>
        <v>Thursday</v>
      </c>
      <c r="K993" s="5" t="str">
        <f t="array" ref="K993">_xlfn.IFS(Calls[[#This Row],[Duration]]&lt;=10,"Under 10 mins", Calls[[#This Row],[Duration]]&lt;=30, "10 to 30 mins", Calls[[#This Row],[Duration]]&lt;=60, "30 to 60 mins", Calls[[#This Row],[Duration]]&lt;=120, "1 to 2 hours", TRUE, "More than 2 hours")</f>
        <v>1 to 2 hours</v>
      </c>
      <c r="L993" s="4">
        <f>ROUND(Calls[[#This Row],[Satisfaction Rating]],0)</f>
        <v>5</v>
      </c>
    </row>
    <row r="994" spans="2:12" x14ac:dyDescent="0.3">
      <c r="B994" s="5" t="s">
        <v>1026</v>
      </c>
      <c r="C994" s="6" t="s">
        <v>23</v>
      </c>
      <c r="D994" s="4">
        <v>164</v>
      </c>
      <c r="E994" s="13" t="s">
        <v>6</v>
      </c>
      <c r="F994" s="14">
        <v>45289</v>
      </c>
      <c r="G994" s="4">
        <v>100</v>
      </c>
      <c r="H994" s="4">
        <v>4.5999999999999996</v>
      </c>
      <c r="I994" s="4">
        <f>IF(MONTH(Calls[[#This Row],[Date of Call]])&lt;=6, YEAR(Calls[[#This Row],[Date of Call]]), YEAR(Calls[[#This Row],[Date of Call]])+1)</f>
        <v>2024</v>
      </c>
      <c r="J994" s="5" t="str">
        <f>TEXT(Calls[[#This Row],[Date of Call]],"DDDD")</f>
        <v>Friday</v>
      </c>
      <c r="K994" s="5" t="str">
        <f t="array" ref="K994">_xlfn.IFS(Calls[[#This Row],[Duration]]&lt;=10,"Under 10 mins", Calls[[#This Row],[Duration]]&lt;=30, "10 to 30 mins", Calls[[#This Row],[Duration]]&lt;=60, "30 to 60 mins", Calls[[#This Row],[Duration]]&lt;=120, "1 to 2 hours", TRUE, "More than 2 hours")</f>
        <v>More than 2 hours</v>
      </c>
      <c r="L994" s="4">
        <f>ROUND(Calls[[#This Row],[Satisfaction Rating]],0)</f>
        <v>5</v>
      </c>
    </row>
    <row r="995" spans="2:12" x14ac:dyDescent="0.3">
      <c r="B995" s="5" t="s">
        <v>1027</v>
      </c>
      <c r="C995" s="6" t="s">
        <v>8</v>
      </c>
      <c r="D995" s="4">
        <v>40</v>
      </c>
      <c r="E995" s="13" t="s">
        <v>9</v>
      </c>
      <c r="F995" s="14">
        <v>45289</v>
      </c>
      <c r="G995" s="4">
        <v>111</v>
      </c>
      <c r="H995" s="4">
        <v>4.5999999999999996</v>
      </c>
      <c r="I995" s="4">
        <f>IF(MONTH(Calls[[#This Row],[Date of Call]])&lt;=6, YEAR(Calls[[#This Row],[Date of Call]]), YEAR(Calls[[#This Row],[Date of Call]])+1)</f>
        <v>2024</v>
      </c>
      <c r="J995" s="5" t="str">
        <f>TEXT(Calls[[#This Row],[Date of Call]],"DDDD")</f>
        <v>Friday</v>
      </c>
      <c r="K995" s="5" t="str">
        <f t="array" ref="K995">_xlfn.IFS(Calls[[#This Row],[Duration]]&lt;=10,"Under 10 mins", Calls[[#This Row],[Duration]]&lt;=30, "10 to 30 mins", Calls[[#This Row],[Duration]]&lt;=60, "30 to 60 mins", Calls[[#This Row],[Duration]]&lt;=120, "1 to 2 hours", TRUE, "More than 2 hours")</f>
        <v>30 to 60 mins</v>
      </c>
      <c r="L995" s="4">
        <f>ROUND(Calls[[#This Row],[Satisfaction Rating]],0)</f>
        <v>5</v>
      </c>
    </row>
    <row r="996" spans="2:12" x14ac:dyDescent="0.3">
      <c r="B996" s="5" t="s">
        <v>1028</v>
      </c>
      <c r="C996" s="6" t="s">
        <v>21</v>
      </c>
      <c r="D996" s="4">
        <v>76</v>
      </c>
      <c r="E996" s="13" t="s">
        <v>11</v>
      </c>
      <c r="F996" s="14">
        <v>45289</v>
      </c>
      <c r="G996" s="4">
        <v>80</v>
      </c>
      <c r="H996" s="4">
        <v>3.5</v>
      </c>
      <c r="I996" s="4">
        <f>IF(MONTH(Calls[[#This Row],[Date of Call]])&lt;=6, YEAR(Calls[[#This Row],[Date of Call]]), YEAR(Calls[[#This Row],[Date of Call]])+1)</f>
        <v>2024</v>
      </c>
      <c r="J996" s="5" t="str">
        <f>TEXT(Calls[[#This Row],[Date of Call]],"DDDD")</f>
        <v>Friday</v>
      </c>
      <c r="K996" s="5" t="str">
        <f t="array" ref="K996">_xlfn.IFS(Calls[[#This Row],[Duration]]&lt;=10,"Under 10 mins", Calls[[#This Row],[Duration]]&lt;=30, "10 to 30 mins", Calls[[#This Row],[Duration]]&lt;=60, "30 to 60 mins", Calls[[#This Row],[Duration]]&lt;=120, "1 to 2 hours", TRUE, "More than 2 hours")</f>
        <v>1 to 2 hours</v>
      </c>
      <c r="L996" s="4">
        <f>ROUND(Calls[[#This Row],[Satisfaction Rating]],0)</f>
        <v>4</v>
      </c>
    </row>
    <row r="997" spans="2:12" x14ac:dyDescent="0.3">
      <c r="B997" s="5" t="s">
        <v>1029</v>
      </c>
      <c r="C997" s="6" t="s">
        <v>7</v>
      </c>
      <c r="D997" s="4">
        <v>95</v>
      </c>
      <c r="E997" s="13" t="s">
        <v>13</v>
      </c>
      <c r="F997" s="14">
        <v>45289</v>
      </c>
      <c r="G997" s="4">
        <v>50</v>
      </c>
      <c r="H997" s="4">
        <v>2.9</v>
      </c>
      <c r="I997" s="4">
        <f>IF(MONTH(Calls[[#This Row],[Date of Call]])&lt;=6, YEAR(Calls[[#This Row],[Date of Call]]), YEAR(Calls[[#This Row],[Date of Call]])+1)</f>
        <v>2024</v>
      </c>
      <c r="J997" s="5" t="str">
        <f>TEXT(Calls[[#This Row],[Date of Call]],"DDDD")</f>
        <v>Friday</v>
      </c>
      <c r="K997" s="5" t="str">
        <f t="array" ref="K997">_xlfn.IFS(Calls[[#This Row],[Duration]]&lt;=10,"Under 10 mins", Calls[[#This Row],[Duration]]&lt;=30, "10 to 30 mins", Calls[[#This Row],[Duration]]&lt;=60, "30 to 60 mins", Calls[[#This Row],[Duration]]&lt;=120, "1 to 2 hours", TRUE, "More than 2 hours")</f>
        <v>1 to 2 hours</v>
      </c>
      <c r="L997" s="4">
        <f>ROUND(Calls[[#This Row],[Satisfaction Rating]],0)</f>
        <v>3</v>
      </c>
    </row>
    <row r="998" spans="2:12" x14ac:dyDescent="0.3">
      <c r="B998" s="5" t="s">
        <v>1030</v>
      </c>
      <c r="C998" s="6" t="s">
        <v>21</v>
      </c>
      <c r="D998" s="4">
        <v>113</v>
      </c>
      <c r="E998" s="13" t="s">
        <v>10</v>
      </c>
      <c r="F998" s="14">
        <v>45290</v>
      </c>
      <c r="G998" s="4">
        <v>165</v>
      </c>
      <c r="H998" s="4">
        <v>4.7</v>
      </c>
      <c r="I998" s="4">
        <f>IF(MONTH(Calls[[#This Row],[Date of Call]])&lt;=6, YEAR(Calls[[#This Row],[Date of Call]]), YEAR(Calls[[#This Row],[Date of Call]])+1)</f>
        <v>2024</v>
      </c>
      <c r="J998" s="5" t="str">
        <f>TEXT(Calls[[#This Row],[Date of Call]],"DDDD")</f>
        <v>Saturday</v>
      </c>
      <c r="K998" s="5" t="str">
        <f t="array" ref="K998">_xlfn.IFS(Calls[[#This Row],[Duration]]&lt;=10,"Under 10 mins", Calls[[#This Row],[Duration]]&lt;=30, "10 to 30 mins", Calls[[#This Row],[Duration]]&lt;=60, "30 to 60 mins", Calls[[#This Row],[Duration]]&lt;=120, "1 to 2 hours", TRUE, "More than 2 hours")</f>
        <v>1 to 2 hours</v>
      </c>
      <c r="L998" s="4">
        <f>ROUND(Calls[[#This Row],[Satisfaction Rating]],0)</f>
        <v>5</v>
      </c>
    </row>
    <row r="999" spans="2:12" x14ac:dyDescent="0.3">
      <c r="B999" s="5" t="s">
        <v>1031</v>
      </c>
      <c r="C999" s="6" t="s">
        <v>24</v>
      </c>
      <c r="D999" s="4">
        <v>81</v>
      </c>
      <c r="E999" s="13" t="s">
        <v>10</v>
      </c>
      <c r="F999" s="14">
        <v>45290</v>
      </c>
      <c r="G999" s="4">
        <v>28</v>
      </c>
      <c r="H999" s="4">
        <v>3.9</v>
      </c>
      <c r="I999" s="4">
        <f>IF(MONTH(Calls[[#This Row],[Date of Call]])&lt;=6, YEAR(Calls[[#This Row],[Date of Call]]), YEAR(Calls[[#This Row],[Date of Call]])+1)</f>
        <v>2024</v>
      </c>
      <c r="J999" s="5" t="str">
        <f>TEXT(Calls[[#This Row],[Date of Call]],"DDDD")</f>
        <v>Saturday</v>
      </c>
      <c r="K999" s="5" t="str">
        <f t="array" ref="K999">_xlfn.IFS(Calls[[#This Row],[Duration]]&lt;=10,"Under 10 mins", Calls[[#This Row],[Duration]]&lt;=30, "10 to 30 mins", Calls[[#This Row],[Duration]]&lt;=60, "30 to 60 mins", Calls[[#This Row],[Duration]]&lt;=120, "1 to 2 hours", TRUE, "More than 2 hours")</f>
        <v>1 to 2 hours</v>
      </c>
      <c r="L999" s="4">
        <f>ROUND(Calls[[#This Row],[Satisfaction Rating]],0)</f>
        <v>4</v>
      </c>
    </row>
    <row r="1000" spans="2:12" x14ac:dyDescent="0.3">
      <c r="B1000" s="5" t="s">
        <v>1032</v>
      </c>
      <c r="C1000" s="6" t="s">
        <v>15</v>
      </c>
      <c r="D1000" s="4">
        <v>127</v>
      </c>
      <c r="E1000" s="13" t="s">
        <v>13</v>
      </c>
      <c r="F1000" s="14">
        <v>45290</v>
      </c>
      <c r="G1000" s="4">
        <v>215</v>
      </c>
      <c r="H1000" s="4">
        <v>3.8</v>
      </c>
      <c r="I1000" s="4">
        <f>IF(MONTH(Calls[[#This Row],[Date of Call]])&lt;=6, YEAR(Calls[[#This Row],[Date of Call]]), YEAR(Calls[[#This Row],[Date of Call]])+1)</f>
        <v>2024</v>
      </c>
      <c r="J1000" s="5" t="str">
        <f>TEXT(Calls[[#This Row],[Date of Call]],"DDDD")</f>
        <v>Saturday</v>
      </c>
      <c r="K1000" s="5" t="str">
        <f t="array" ref="K1000">_xlfn.IFS(Calls[[#This Row],[Duration]]&lt;=10,"Under 10 mins", Calls[[#This Row],[Duration]]&lt;=30, "10 to 30 mins", Calls[[#This Row],[Duration]]&lt;=60, "30 to 60 mins", Calls[[#This Row],[Duration]]&lt;=120, "1 to 2 hours", TRUE, "More than 2 hours")</f>
        <v>More than 2 hours</v>
      </c>
      <c r="L1000" s="4">
        <f>ROUND(Calls[[#This Row],[Satisfaction Rating]],0)</f>
        <v>4</v>
      </c>
    </row>
    <row r="1001" spans="2:12" x14ac:dyDescent="0.3">
      <c r="B1001" s="5" t="s">
        <v>1033</v>
      </c>
      <c r="C1001" s="6" t="s">
        <v>14</v>
      </c>
      <c r="D1001" s="4">
        <v>146</v>
      </c>
      <c r="E1001" s="13" t="s">
        <v>10</v>
      </c>
      <c r="F1001" s="14">
        <v>45291</v>
      </c>
      <c r="G1001" s="4">
        <v>115</v>
      </c>
      <c r="H1001" s="4">
        <v>2.2999999999999998</v>
      </c>
      <c r="I1001" s="4">
        <f>IF(MONTH(Calls[[#This Row],[Date of Call]])&lt;=6, YEAR(Calls[[#This Row],[Date of Call]]), YEAR(Calls[[#This Row],[Date of Call]])+1)</f>
        <v>2024</v>
      </c>
      <c r="J1001" s="5" t="str">
        <f>TEXT(Calls[[#This Row],[Date of Call]],"DDDD")</f>
        <v>Sunday</v>
      </c>
      <c r="K1001" s="5" t="str">
        <f t="array" ref="K1001">_xlfn.IFS(Calls[[#This Row],[Duration]]&lt;=10,"Under 10 mins", Calls[[#This Row],[Duration]]&lt;=30, "10 to 30 mins", Calls[[#This Row],[Duration]]&lt;=60, "30 to 60 mins", Calls[[#This Row],[Duration]]&lt;=120, "1 to 2 hours", TRUE, "More than 2 hours")</f>
        <v>More than 2 hours</v>
      </c>
      <c r="L1001" s="4">
        <f>ROUND(Calls[[#This Row],[Satisfaction Rating]],0)</f>
        <v>2</v>
      </c>
    </row>
    <row r="1002" spans="2:12" x14ac:dyDescent="0.3">
      <c r="B1002" s="5" t="s">
        <v>1034</v>
      </c>
      <c r="C1002" s="6" t="s">
        <v>18</v>
      </c>
      <c r="D1002" s="4">
        <v>123</v>
      </c>
      <c r="E1002" s="13" t="s">
        <v>10</v>
      </c>
      <c r="F1002" s="14">
        <v>45291</v>
      </c>
      <c r="G1002" s="4">
        <v>64</v>
      </c>
      <c r="H1002" s="4">
        <v>3.7</v>
      </c>
      <c r="I1002" s="4">
        <f>IF(MONTH(Calls[[#This Row],[Date of Call]])&lt;=6, YEAR(Calls[[#This Row],[Date of Call]]), YEAR(Calls[[#This Row],[Date of Call]])+1)</f>
        <v>2024</v>
      </c>
      <c r="J1002" s="5" t="str">
        <f>TEXT(Calls[[#This Row],[Date of Call]],"DDDD")</f>
        <v>Sunday</v>
      </c>
      <c r="K1002" s="5" t="str">
        <f t="array" ref="K1002">_xlfn.IFS(Calls[[#This Row],[Duration]]&lt;=10,"Under 10 mins", Calls[[#This Row],[Duration]]&lt;=30, "10 to 30 mins", Calls[[#This Row],[Duration]]&lt;=60, "30 to 60 mins", Calls[[#This Row],[Duration]]&lt;=120, "1 to 2 hours", TRUE, "More than 2 hours")</f>
        <v>More than 2 hours</v>
      </c>
      <c r="L1002" s="4">
        <f>ROUND(Calls[[#This Row],[Satisfaction Rating]],0)</f>
        <v>4</v>
      </c>
    </row>
    <row r="1003" spans="2:12" x14ac:dyDescent="0.3">
      <c r="B1003" s="5" t="s">
        <v>1035</v>
      </c>
      <c r="C1003" s="6" t="s">
        <v>22</v>
      </c>
      <c r="D1003" s="4">
        <v>114</v>
      </c>
      <c r="E1003" s="13" t="s">
        <v>11</v>
      </c>
      <c r="F1003" s="14">
        <v>45291</v>
      </c>
      <c r="G1003" s="4">
        <v>40</v>
      </c>
      <c r="H1003" s="4">
        <v>3.9</v>
      </c>
      <c r="I1003" s="4">
        <f>IF(MONTH(Calls[[#This Row],[Date of Call]])&lt;=6, YEAR(Calls[[#This Row],[Date of Call]]), YEAR(Calls[[#This Row],[Date of Call]])+1)</f>
        <v>2024</v>
      </c>
      <c r="J1003" s="5" t="str">
        <f>TEXT(Calls[[#This Row],[Date of Call]],"DDDD")</f>
        <v>Sunday</v>
      </c>
      <c r="K1003" s="5" t="str">
        <f t="array" ref="K1003">_xlfn.IFS(Calls[[#This Row],[Duration]]&lt;=10,"Under 10 mins", Calls[[#This Row],[Duration]]&lt;=30, "10 to 30 mins", Calls[[#This Row],[Duration]]&lt;=60, "30 to 60 mins", Calls[[#This Row],[Duration]]&lt;=120, "1 to 2 hours", TRUE, "More than 2 hours")</f>
        <v>1 to 2 hours</v>
      </c>
      <c r="L1003" s="4">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50FF-0A66-4303-AC1E-B551F3DD1808}">
  <dimension ref="A3:S108"/>
  <sheetViews>
    <sheetView topLeftCell="C70" zoomScaleNormal="100" workbookViewId="0">
      <selection activeCell="C4" sqref="C4"/>
    </sheetView>
  </sheetViews>
  <sheetFormatPr defaultRowHeight="14.4" x14ac:dyDescent="0.3"/>
  <cols>
    <col min="1" max="1" width="11.796875" bestFit="1" customWidth="1"/>
    <col min="2" max="2" width="14.296875" bestFit="1" customWidth="1"/>
    <col min="3" max="3" width="4.796875" bestFit="1" customWidth="1"/>
    <col min="4" max="4" width="10" bestFit="1" customWidth="1"/>
    <col min="5" max="5" width="6.59765625" bestFit="1" customWidth="1"/>
    <col min="6" max="6" width="5.09765625" bestFit="1" customWidth="1"/>
    <col min="7" max="7" width="10" bestFit="1" customWidth="1"/>
    <col min="8" max="8" width="12.59765625" bestFit="1" customWidth="1"/>
    <col min="9" max="9" width="11.796875" bestFit="1" customWidth="1"/>
    <col min="10" max="10" width="8.8984375" bestFit="1" customWidth="1"/>
    <col min="11" max="11" width="1.8984375" bestFit="1" customWidth="1"/>
    <col min="12" max="12" width="2.296875" bestFit="1" customWidth="1"/>
    <col min="13" max="14" width="2.8984375" bestFit="1" customWidth="1"/>
    <col min="15" max="15" width="10" bestFit="1" customWidth="1"/>
    <col min="16" max="16" width="12.59765625" bestFit="1" customWidth="1"/>
    <col min="17" max="41" width="14.296875" bestFit="1" customWidth="1"/>
    <col min="42" max="42" width="10" bestFit="1" customWidth="1"/>
    <col min="43" max="75" width="6.59765625" bestFit="1" customWidth="1"/>
    <col min="76" max="76" width="9.19921875" bestFit="1" customWidth="1"/>
    <col min="77" max="77" width="10" bestFit="1" customWidth="1"/>
    <col min="78" max="88" width="9.5" bestFit="1" customWidth="1"/>
    <col min="89" max="89" width="8.09765625" bestFit="1" customWidth="1"/>
    <col min="90" max="114" width="9.3984375" bestFit="1" customWidth="1"/>
    <col min="115" max="115" width="8.69921875" bestFit="1" customWidth="1"/>
    <col min="116" max="135" width="9.5" bestFit="1" customWidth="1"/>
    <col min="136" max="136" width="8" bestFit="1" customWidth="1"/>
    <col min="137" max="156" width="9.296875" bestFit="1" customWidth="1"/>
    <col min="157" max="157" width="7.5" bestFit="1" customWidth="1"/>
    <col min="158" max="173" width="9.5" bestFit="1" customWidth="1"/>
    <col min="174" max="174" width="8.3984375" bestFit="1" customWidth="1"/>
    <col min="175" max="189" width="9.5" bestFit="1" customWidth="1"/>
    <col min="190" max="190" width="8.09765625" bestFit="1" customWidth="1"/>
    <col min="191" max="215" width="9.09765625" bestFit="1" customWidth="1"/>
    <col min="216" max="216" width="8.09765625" bestFit="1" customWidth="1"/>
    <col min="217" max="236" width="8.69921875" bestFit="1" customWidth="1"/>
    <col min="237" max="237" width="8.3984375" bestFit="1" customWidth="1"/>
    <col min="238" max="254" width="9" bestFit="1" customWidth="1"/>
    <col min="255" max="255" width="8.19921875" bestFit="1" customWidth="1"/>
    <col min="256" max="256" width="10" bestFit="1" customWidth="1"/>
  </cols>
  <sheetData>
    <row r="3" spans="1:5" x14ac:dyDescent="0.3">
      <c r="A3" t="s">
        <v>1042</v>
      </c>
      <c r="B3" t="s">
        <v>1043</v>
      </c>
      <c r="C3" t="s">
        <v>1044</v>
      </c>
      <c r="D3" t="s">
        <v>1045</v>
      </c>
      <c r="E3" t="s">
        <v>1046</v>
      </c>
    </row>
    <row r="4" spans="1:5" x14ac:dyDescent="0.3">
      <c r="A4" s="29">
        <v>1000</v>
      </c>
      <c r="B4" s="30">
        <v>96623</v>
      </c>
      <c r="C4" s="29">
        <v>89850</v>
      </c>
      <c r="D4" s="29">
        <v>3.8854000000000033</v>
      </c>
      <c r="E4" s="29">
        <v>307</v>
      </c>
    </row>
    <row r="9" spans="1:5" x14ac:dyDescent="0.3">
      <c r="A9" t="s">
        <v>1042</v>
      </c>
      <c r="B9" t="s">
        <v>1043</v>
      </c>
      <c r="C9" t="s">
        <v>1044</v>
      </c>
      <c r="D9" t="s">
        <v>1045</v>
      </c>
      <c r="E9" t="s">
        <v>1046</v>
      </c>
    </row>
    <row r="10" spans="1:5" x14ac:dyDescent="0.3">
      <c r="A10" s="29">
        <v>186</v>
      </c>
      <c r="B10" s="30">
        <v>16651</v>
      </c>
      <c r="C10" s="29">
        <v>17807</v>
      </c>
      <c r="D10" s="29">
        <v>3.8973118279569863</v>
      </c>
      <c r="E10" s="29">
        <v>62</v>
      </c>
    </row>
    <row r="16" spans="1:5" x14ac:dyDescent="0.3">
      <c r="A16" s="31" t="s">
        <v>1047</v>
      </c>
      <c r="B16" t="s">
        <v>1042</v>
      </c>
      <c r="C16" t="s">
        <v>1061</v>
      </c>
    </row>
    <row r="17" spans="1:3" x14ac:dyDescent="0.3">
      <c r="A17" s="27" t="s">
        <v>1049</v>
      </c>
      <c r="B17" s="35">
        <v>10</v>
      </c>
      <c r="C17" s="35">
        <v>10</v>
      </c>
    </row>
    <row r="18" spans="1:3" x14ac:dyDescent="0.3">
      <c r="A18" s="27" t="s">
        <v>1050</v>
      </c>
      <c r="B18" s="35">
        <v>11</v>
      </c>
      <c r="C18" s="35">
        <v>11</v>
      </c>
    </row>
    <row r="19" spans="1:3" x14ac:dyDescent="0.3">
      <c r="A19" s="27" t="s">
        <v>1051</v>
      </c>
      <c r="B19" s="35">
        <v>30</v>
      </c>
      <c r="C19" s="35">
        <v>30</v>
      </c>
    </row>
    <row r="20" spans="1:3" x14ac:dyDescent="0.3">
      <c r="A20" s="27" t="s">
        <v>1052</v>
      </c>
      <c r="B20" s="35">
        <v>23</v>
      </c>
      <c r="C20" s="35">
        <v>23</v>
      </c>
    </row>
    <row r="21" spans="1:3" x14ac:dyDescent="0.3">
      <c r="A21" s="27" t="s">
        <v>1053</v>
      </c>
      <c r="B21" s="35">
        <v>22</v>
      </c>
      <c r="C21" s="35">
        <v>22</v>
      </c>
    </row>
    <row r="22" spans="1:3" x14ac:dyDescent="0.3">
      <c r="A22" s="27" t="s">
        <v>1054</v>
      </c>
      <c r="B22" s="35">
        <v>11</v>
      </c>
      <c r="C22" s="35">
        <v>11</v>
      </c>
    </row>
    <row r="23" spans="1:3" x14ac:dyDescent="0.3">
      <c r="A23" s="27" t="s">
        <v>1055</v>
      </c>
      <c r="B23" s="35">
        <v>17</v>
      </c>
      <c r="C23" s="35">
        <v>17</v>
      </c>
    </row>
    <row r="24" spans="1:3" x14ac:dyDescent="0.3">
      <c r="A24" s="27" t="s">
        <v>1056</v>
      </c>
      <c r="B24" s="35">
        <v>12</v>
      </c>
      <c r="C24" s="35">
        <v>12</v>
      </c>
    </row>
    <row r="25" spans="1:3" x14ac:dyDescent="0.3">
      <c r="A25" s="27" t="s">
        <v>1057</v>
      </c>
      <c r="B25" s="35">
        <v>13</v>
      </c>
      <c r="C25" s="35">
        <v>13</v>
      </c>
    </row>
    <row r="26" spans="1:3" x14ac:dyDescent="0.3">
      <c r="A26" s="27" t="s">
        <v>1058</v>
      </c>
      <c r="B26" s="35">
        <v>15</v>
      </c>
      <c r="C26" s="35">
        <v>15</v>
      </c>
    </row>
    <row r="27" spans="1:3" x14ac:dyDescent="0.3">
      <c r="A27" s="27" t="s">
        <v>1059</v>
      </c>
      <c r="B27" s="35">
        <v>8</v>
      </c>
      <c r="C27" s="35">
        <v>8</v>
      </c>
    </row>
    <row r="28" spans="1:3" x14ac:dyDescent="0.3">
      <c r="A28" s="27" t="s">
        <v>1060</v>
      </c>
      <c r="B28" s="35">
        <v>14</v>
      </c>
      <c r="C28" s="35">
        <v>14</v>
      </c>
    </row>
    <row r="29" spans="1:3" x14ac:dyDescent="0.3">
      <c r="A29" s="27" t="s">
        <v>1048</v>
      </c>
      <c r="B29" s="35">
        <v>186</v>
      </c>
      <c r="C29" s="35">
        <v>186</v>
      </c>
    </row>
    <row r="35" spans="1:2" x14ac:dyDescent="0.3">
      <c r="A35" s="31" t="s">
        <v>1047</v>
      </c>
      <c r="B35" s="34" t="s">
        <v>1042</v>
      </c>
    </row>
    <row r="36" spans="1:2" x14ac:dyDescent="0.3">
      <c r="A36" s="32" t="s">
        <v>1063</v>
      </c>
      <c r="B36" s="35">
        <v>25</v>
      </c>
    </row>
    <row r="37" spans="1:2" x14ac:dyDescent="0.3">
      <c r="A37" s="32" t="s">
        <v>1067</v>
      </c>
      <c r="B37" s="35">
        <v>23</v>
      </c>
    </row>
    <row r="38" spans="1:2" x14ac:dyDescent="0.3">
      <c r="A38" s="32" t="s">
        <v>1064</v>
      </c>
      <c r="B38" s="35">
        <v>28</v>
      </c>
    </row>
    <row r="39" spans="1:2" x14ac:dyDescent="0.3">
      <c r="A39" s="32" t="s">
        <v>1068</v>
      </c>
      <c r="B39" s="35">
        <v>29</v>
      </c>
    </row>
    <row r="40" spans="1:2" x14ac:dyDescent="0.3">
      <c r="A40" s="32" t="s">
        <v>1065</v>
      </c>
      <c r="B40" s="35">
        <v>18</v>
      </c>
    </row>
    <row r="41" spans="1:2" x14ac:dyDescent="0.3">
      <c r="A41" s="32" t="s">
        <v>1062</v>
      </c>
      <c r="B41" s="35">
        <v>29</v>
      </c>
    </row>
    <row r="42" spans="1:2" x14ac:dyDescent="0.3">
      <c r="A42" s="32" t="s">
        <v>1066</v>
      </c>
      <c r="B42" s="35">
        <v>34</v>
      </c>
    </row>
    <row r="43" spans="1:2" x14ac:dyDescent="0.3">
      <c r="A43" s="27" t="s">
        <v>1048</v>
      </c>
      <c r="B43" s="35">
        <v>186</v>
      </c>
    </row>
    <row r="51" spans="1:9" x14ac:dyDescent="0.3">
      <c r="A51" s="38" t="s">
        <v>1047</v>
      </c>
      <c r="B51" s="2" t="s">
        <v>1042</v>
      </c>
      <c r="C51" s="40" t="s">
        <v>1043</v>
      </c>
      <c r="E51" s="42"/>
      <c r="F51" s="42"/>
      <c r="G51" s="43"/>
      <c r="H51" s="43"/>
      <c r="I51" s="43"/>
    </row>
    <row r="52" spans="1:9" x14ac:dyDescent="0.3">
      <c r="A52" s="39" t="s">
        <v>11</v>
      </c>
      <c r="B52" s="44">
        <v>189</v>
      </c>
      <c r="C52" s="45">
        <v>18415</v>
      </c>
      <c r="G52" s="36"/>
      <c r="H52" s="36"/>
      <c r="I52" s="36"/>
    </row>
    <row r="53" spans="1:9" x14ac:dyDescent="0.3">
      <c r="A53" s="39" t="s">
        <v>9</v>
      </c>
      <c r="B53" s="44">
        <v>218</v>
      </c>
      <c r="C53" s="45">
        <v>20581</v>
      </c>
      <c r="G53" s="36"/>
      <c r="H53" s="36"/>
      <c r="I53" s="36"/>
    </row>
    <row r="54" spans="1:9" x14ac:dyDescent="0.3">
      <c r="A54" s="39" t="s">
        <v>6</v>
      </c>
      <c r="B54" s="44">
        <v>207</v>
      </c>
      <c r="C54" s="45">
        <v>20872</v>
      </c>
      <c r="G54" s="36"/>
      <c r="H54" s="36"/>
      <c r="I54" s="36"/>
    </row>
    <row r="55" spans="1:9" x14ac:dyDescent="0.3">
      <c r="A55" s="39" t="s">
        <v>13</v>
      </c>
      <c r="B55" s="44">
        <v>186</v>
      </c>
      <c r="C55" s="45">
        <v>16651</v>
      </c>
      <c r="G55" s="36"/>
      <c r="H55" s="36"/>
      <c r="I55" s="36"/>
    </row>
    <row r="56" spans="1:9" x14ac:dyDescent="0.3">
      <c r="A56" s="39" t="s">
        <v>10</v>
      </c>
      <c r="B56" s="44">
        <v>200</v>
      </c>
      <c r="C56" s="45">
        <v>20104</v>
      </c>
      <c r="G56" s="36"/>
      <c r="H56" s="36"/>
      <c r="I56" s="36"/>
    </row>
    <row r="57" spans="1:9" x14ac:dyDescent="0.3">
      <c r="A57" s="39" t="s">
        <v>1048</v>
      </c>
      <c r="B57" s="44">
        <v>1000</v>
      </c>
      <c r="C57" s="45">
        <v>96623</v>
      </c>
    </row>
    <row r="61" spans="1:9" x14ac:dyDescent="0.3">
      <c r="D61" s="41"/>
      <c r="E61" s="41"/>
    </row>
    <row r="63" spans="1:9" ht="18" x14ac:dyDescent="0.35">
      <c r="A63" s="46" t="s">
        <v>1069</v>
      </c>
      <c r="C63" s="51" t="s">
        <v>1073</v>
      </c>
      <c r="D63" s="52" t="str">
        <f>H66</f>
        <v>R04</v>
      </c>
      <c r="E63" s="53"/>
    </row>
    <row r="65" spans="1:12" ht="15.6" x14ac:dyDescent="0.3">
      <c r="A65" s="37" t="s">
        <v>1070</v>
      </c>
      <c r="B65" s="37" t="s">
        <v>1042</v>
      </c>
      <c r="C65" s="47" t="s">
        <v>1043</v>
      </c>
      <c r="D65" s="48" t="s">
        <v>1071</v>
      </c>
      <c r="E65" s="48" t="s">
        <v>1072</v>
      </c>
      <c r="F65" s="48"/>
      <c r="H65" s="50" t="s">
        <v>1047</v>
      </c>
    </row>
    <row r="66" spans="1:12" ht="21" x14ac:dyDescent="0.5">
      <c r="A66" s="2" t="str">
        <f t="shared" ref="A66:C70" si="0">A52</f>
        <v>R01</v>
      </c>
      <c r="B66" s="2">
        <f t="shared" si="0"/>
        <v>189</v>
      </c>
      <c r="C66" s="45">
        <f>C52</f>
        <v>18415</v>
      </c>
      <c r="D66" s="2" t="e">
        <f>IF(A66=D63,B66,NA())</f>
        <v>#N/A</v>
      </c>
      <c r="E66" s="2" t="e">
        <f>IF(A66=D63,C66,NA())</f>
        <v>#N/A</v>
      </c>
      <c r="F66" s="2"/>
      <c r="H66" s="55" t="s">
        <v>13</v>
      </c>
    </row>
    <row r="67" spans="1:12" ht="21" x14ac:dyDescent="0.5">
      <c r="A67" s="2" t="str">
        <f t="shared" si="0"/>
        <v>R02</v>
      </c>
      <c r="B67" s="2">
        <f t="shared" si="0"/>
        <v>218</v>
      </c>
      <c r="C67" s="45">
        <f t="shared" si="0"/>
        <v>20581</v>
      </c>
      <c r="D67" s="2" t="e">
        <f>IF(A67=D63,B67,NA())</f>
        <v>#N/A</v>
      </c>
      <c r="E67" s="2" t="e">
        <f>IF(A67=D63,C67,NA())</f>
        <v>#N/A</v>
      </c>
      <c r="F67" s="2"/>
      <c r="I67" s="49"/>
      <c r="J67" s="49"/>
      <c r="K67" s="49"/>
      <c r="L67" s="49"/>
    </row>
    <row r="68" spans="1:12" ht="21" x14ac:dyDescent="0.5">
      <c r="A68" s="2" t="str">
        <f t="shared" si="0"/>
        <v>R03</v>
      </c>
      <c r="B68" s="2">
        <f t="shared" si="0"/>
        <v>207</v>
      </c>
      <c r="C68" s="45">
        <f t="shared" si="0"/>
        <v>20872</v>
      </c>
      <c r="D68" s="2" t="e">
        <f>IF(A68=D63,B68,NA())</f>
        <v>#N/A</v>
      </c>
      <c r="E68" s="2" t="e">
        <f>IF(A68=D63,C68,NA())</f>
        <v>#N/A</v>
      </c>
      <c r="F68" s="2"/>
    </row>
    <row r="69" spans="1:12" x14ac:dyDescent="0.3">
      <c r="A69" s="2" t="str">
        <f t="shared" si="0"/>
        <v>R04</v>
      </c>
      <c r="B69" s="2">
        <f t="shared" si="0"/>
        <v>186</v>
      </c>
      <c r="C69" s="45">
        <f t="shared" si="0"/>
        <v>16651</v>
      </c>
      <c r="D69" s="2">
        <f>IF(Pivot!A69=Pivot!D63,Pivot!B69,NA())</f>
        <v>186</v>
      </c>
      <c r="E69" s="54">
        <f>IF(A69=D63,C69,NA())</f>
        <v>16651</v>
      </c>
      <c r="F69" s="2"/>
    </row>
    <row r="70" spans="1:12" x14ac:dyDescent="0.3">
      <c r="A70" s="2" t="str">
        <f t="shared" si="0"/>
        <v>R05</v>
      </c>
      <c r="B70" s="2">
        <f t="shared" si="0"/>
        <v>200</v>
      </c>
      <c r="C70" s="45">
        <f t="shared" si="0"/>
        <v>20104</v>
      </c>
      <c r="D70" s="2" t="e">
        <f>IF(A70=D63,B70,NA())</f>
        <v>#N/A</v>
      </c>
      <c r="E70" s="2" t="e">
        <f>IF(A70=D63,C70,NA())</f>
        <v>#N/A</v>
      </c>
      <c r="F70" s="2"/>
    </row>
    <row r="74" spans="1:12" x14ac:dyDescent="0.3">
      <c r="A74" s="38" t="s">
        <v>1042</v>
      </c>
      <c r="B74" s="38" t="s">
        <v>1074</v>
      </c>
      <c r="C74" s="2"/>
      <c r="D74" s="2"/>
      <c r="I74" s="38" t="s">
        <v>1047</v>
      </c>
      <c r="J74" s="2" t="s">
        <v>1042</v>
      </c>
    </row>
    <row r="75" spans="1:12" x14ac:dyDescent="0.3">
      <c r="A75" s="38" t="s">
        <v>1047</v>
      </c>
      <c r="B75" s="2" t="s">
        <v>999</v>
      </c>
      <c r="C75" s="2" t="s">
        <v>998</v>
      </c>
      <c r="D75" s="2" t="s">
        <v>1048</v>
      </c>
      <c r="I75" s="39">
        <v>1</v>
      </c>
      <c r="J75" s="44">
        <v>3</v>
      </c>
    </row>
    <row r="76" spans="1:12" x14ac:dyDescent="0.3">
      <c r="A76" s="39" t="s">
        <v>1002</v>
      </c>
      <c r="B76" s="44">
        <v>24</v>
      </c>
      <c r="C76" s="44">
        <v>20</v>
      </c>
      <c r="D76" s="44">
        <v>44</v>
      </c>
      <c r="I76" s="39">
        <v>2</v>
      </c>
      <c r="J76" s="44">
        <v>10</v>
      </c>
    </row>
    <row r="77" spans="1:12" x14ac:dyDescent="0.3">
      <c r="A77" s="39" t="s">
        <v>1001</v>
      </c>
      <c r="B77" s="44">
        <v>68</v>
      </c>
      <c r="C77" s="44">
        <v>13</v>
      </c>
      <c r="D77" s="44">
        <v>81</v>
      </c>
      <c r="I77" s="39">
        <v>3</v>
      </c>
      <c r="J77" s="44">
        <v>41</v>
      </c>
    </row>
    <row r="78" spans="1:12" x14ac:dyDescent="0.3">
      <c r="A78" s="39" t="s">
        <v>1000</v>
      </c>
      <c r="B78" s="44">
        <v>24</v>
      </c>
      <c r="C78" s="44">
        <v>37</v>
      </c>
      <c r="D78" s="44">
        <v>61</v>
      </c>
      <c r="I78" s="39">
        <v>4</v>
      </c>
      <c r="J78" s="44">
        <v>70</v>
      </c>
    </row>
    <row r="79" spans="1:12" x14ac:dyDescent="0.3">
      <c r="A79" s="39" t="s">
        <v>1048</v>
      </c>
      <c r="B79" s="44">
        <v>116</v>
      </c>
      <c r="C79" s="44">
        <v>70</v>
      </c>
      <c r="D79" s="44">
        <v>186</v>
      </c>
      <c r="I79" s="39">
        <v>5</v>
      </c>
      <c r="J79" s="44">
        <v>62</v>
      </c>
    </row>
    <row r="80" spans="1:12" x14ac:dyDescent="0.3">
      <c r="I80" s="39" t="s">
        <v>1048</v>
      </c>
      <c r="J80" s="44">
        <v>186</v>
      </c>
    </row>
    <row r="88" spans="1:19" ht="18" x14ac:dyDescent="0.35">
      <c r="R88" s="57"/>
      <c r="S88" s="57"/>
    </row>
    <row r="89" spans="1:19" ht="18" x14ac:dyDescent="0.35">
      <c r="A89" s="38" t="s">
        <v>1043</v>
      </c>
      <c r="B89" s="38" t="s">
        <v>1074</v>
      </c>
      <c r="C89" s="2"/>
      <c r="D89" s="2"/>
      <c r="E89" s="2"/>
      <c r="F89" s="2"/>
      <c r="G89" s="2"/>
      <c r="I89" t="s">
        <v>1075</v>
      </c>
      <c r="O89" t="s">
        <v>1081</v>
      </c>
      <c r="R89" s="57" t="s">
        <v>1039</v>
      </c>
      <c r="S89" s="57" t="s">
        <v>1040</v>
      </c>
    </row>
    <row r="90" spans="1:19" x14ac:dyDescent="0.3">
      <c r="A90" s="38" t="s">
        <v>1047</v>
      </c>
      <c r="B90" s="2" t="s">
        <v>11</v>
      </c>
      <c r="C90" s="2" t="s">
        <v>9</v>
      </c>
      <c r="D90" s="2" t="s">
        <v>6</v>
      </c>
      <c r="E90" s="2" t="s">
        <v>13</v>
      </c>
      <c r="F90" s="2" t="s">
        <v>10</v>
      </c>
      <c r="G90" s="2" t="s">
        <v>1048</v>
      </c>
      <c r="O90" s="2"/>
      <c r="P90" s="2"/>
      <c r="R90" s="2" t="s">
        <v>11</v>
      </c>
      <c r="S90" s="2" t="s">
        <v>1083</v>
      </c>
    </row>
    <row r="91" spans="1:19" x14ac:dyDescent="0.3">
      <c r="A91" s="39" t="s">
        <v>1002</v>
      </c>
      <c r="B91" s="2"/>
      <c r="C91" s="2"/>
      <c r="D91" s="2"/>
      <c r="E91" s="2"/>
      <c r="F91" s="2"/>
      <c r="G91" s="2"/>
      <c r="I91" s="2" t="s">
        <v>1076</v>
      </c>
      <c r="J91" s="59">
        <f>A10/A4</f>
        <v>0.186</v>
      </c>
      <c r="O91" s="2" t="s">
        <v>1082</v>
      </c>
      <c r="P91" s="58">
        <f>J91</f>
        <v>0.186</v>
      </c>
      <c r="R91" s="2" t="s">
        <v>9</v>
      </c>
      <c r="S91" s="2" t="s">
        <v>1084</v>
      </c>
    </row>
    <row r="92" spans="1:19" x14ac:dyDescent="0.3">
      <c r="A92" s="56" t="s">
        <v>20</v>
      </c>
      <c r="B92" s="44">
        <v>891</v>
      </c>
      <c r="C92" s="44">
        <v>1332</v>
      </c>
      <c r="D92" s="44">
        <v>1282</v>
      </c>
      <c r="E92" s="44">
        <v>739</v>
      </c>
      <c r="F92" s="44">
        <v>560</v>
      </c>
      <c r="G92" s="44">
        <v>4804</v>
      </c>
      <c r="I92" s="2"/>
      <c r="J92" s="2"/>
      <c r="O92" s="2"/>
      <c r="P92" s="2"/>
      <c r="R92" s="2" t="s">
        <v>6</v>
      </c>
      <c r="S92" s="2" t="s">
        <v>1085</v>
      </c>
    </row>
    <row r="93" spans="1:19" x14ac:dyDescent="0.3">
      <c r="A93" s="56" t="s">
        <v>12</v>
      </c>
      <c r="B93" s="44">
        <v>1991</v>
      </c>
      <c r="C93" s="44">
        <v>1886</v>
      </c>
      <c r="D93" s="44">
        <v>1206</v>
      </c>
      <c r="E93" s="44">
        <v>884</v>
      </c>
      <c r="F93" s="44">
        <v>1722</v>
      </c>
      <c r="G93" s="44">
        <v>7689</v>
      </c>
      <c r="I93" s="2" t="s">
        <v>1079</v>
      </c>
      <c r="J93" s="2">
        <f>INDEX(B66:B70, MATCH(H66, A66:A70, 0))</f>
        <v>186</v>
      </c>
      <c r="O93" s="2" t="str">
        <f>I96</f>
        <v>Call Rank</v>
      </c>
      <c r="P93" s="2">
        <f>J96</f>
        <v>5</v>
      </c>
      <c r="R93" s="2" t="s">
        <v>13</v>
      </c>
      <c r="S93" s="2" t="s">
        <v>1086</v>
      </c>
    </row>
    <row r="94" spans="1:19" x14ac:dyDescent="0.3">
      <c r="A94" s="56" t="s">
        <v>8</v>
      </c>
      <c r="B94" s="44">
        <v>1163</v>
      </c>
      <c r="C94" s="44">
        <v>1180</v>
      </c>
      <c r="D94" s="44">
        <v>1616</v>
      </c>
      <c r="E94" s="44">
        <v>1043</v>
      </c>
      <c r="F94" s="44">
        <v>1747</v>
      </c>
      <c r="G94" s="44">
        <v>6749</v>
      </c>
      <c r="I94" s="2" t="s">
        <v>1080</v>
      </c>
      <c r="J94" s="2">
        <f>INDEX(C66:C70, MATCH(H66, A66:A70, 0))</f>
        <v>16651</v>
      </c>
      <c r="O94" s="2" t="str">
        <f>I97</f>
        <v>Amount Rank</v>
      </c>
      <c r="P94" s="2">
        <f>J97</f>
        <v>5</v>
      </c>
      <c r="R94" s="2" t="s">
        <v>10</v>
      </c>
      <c r="S94" s="2" t="s">
        <v>1087</v>
      </c>
    </row>
    <row r="95" spans="1:19" x14ac:dyDescent="0.3">
      <c r="A95" s="56" t="s">
        <v>16</v>
      </c>
      <c r="B95" s="44">
        <v>1438</v>
      </c>
      <c r="C95" s="44">
        <v>1616</v>
      </c>
      <c r="D95" s="44">
        <v>866</v>
      </c>
      <c r="E95" s="44">
        <v>829</v>
      </c>
      <c r="F95" s="44">
        <v>2070</v>
      </c>
      <c r="G95" s="44">
        <v>6819</v>
      </c>
      <c r="I95" s="2"/>
      <c r="J95" s="2"/>
      <c r="O95" s="2"/>
      <c r="P95" s="2"/>
      <c r="R95" s="2"/>
      <c r="S95" s="2"/>
    </row>
    <row r="96" spans="1:19" x14ac:dyDescent="0.3">
      <c r="A96" s="39" t="s">
        <v>1001</v>
      </c>
      <c r="B96" s="2"/>
      <c r="C96" s="2"/>
      <c r="D96" s="2"/>
      <c r="E96" s="2"/>
      <c r="F96" s="2"/>
      <c r="G96" s="2"/>
      <c r="I96" s="2" t="s">
        <v>1077</v>
      </c>
      <c r="J96" s="2">
        <f>_xlfn.RANK.AVG(J93,B66:B70)</f>
        <v>5</v>
      </c>
      <c r="O96" s="2" t="str">
        <f>IF(COUNTA(H66:H70)&gt;1,"","call rank:"&amp;P93)</f>
        <v>call rank:5</v>
      </c>
      <c r="P96" s="2"/>
    </row>
    <row r="97" spans="1:16" x14ac:dyDescent="0.3">
      <c r="A97" s="56" t="s">
        <v>24</v>
      </c>
      <c r="B97" s="44">
        <v>1233</v>
      </c>
      <c r="C97" s="44">
        <v>223</v>
      </c>
      <c r="D97" s="44">
        <v>1680</v>
      </c>
      <c r="E97" s="44">
        <v>990</v>
      </c>
      <c r="F97" s="44">
        <v>1508</v>
      </c>
      <c r="G97" s="44">
        <v>5634</v>
      </c>
      <c r="I97" s="2" t="s">
        <v>1078</v>
      </c>
      <c r="J97" s="2">
        <f>_xlfn.RANK.AVG(J94,C66:C70)</f>
        <v>5</v>
      </c>
      <c r="O97" s="2" t="str">
        <f>IF(COUNTA(H67:H71)&gt;1,"","amount rank:"&amp;P94)</f>
        <v>amount rank:5</v>
      </c>
      <c r="P97" s="2"/>
    </row>
    <row r="98" spans="1:16" x14ac:dyDescent="0.3">
      <c r="A98" s="56" t="s">
        <v>15</v>
      </c>
      <c r="B98" s="44">
        <v>1598</v>
      </c>
      <c r="C98" s="44">
        <v>1907</v>
      </c>
      <c r="D98" s="44">
        <v>869</v>
      </c>
      <c r="E98" s="44">
        <v>1426</v>
      </c>
      <c r="F98" s="44">
        <v>1416</v>
      </c>
      <c r="G98" s="44">
        <v>7216</v>
      </c>
      <c r="I98" s="2"/>
      <c r="J98" s="2"/>
      <c r="O98" s="2"/>
      <c r="P98" s="2"/>
    </row>
    <row r="99" spans="1:16" x14ac:dyDescent="0.3">
      <c r="A99" s="56" t="s">
        <v>5</v>
      </c>
      <c r="B99" s="44">
        <v>900</v>
      </c>
      <c r="C99" s="44">
        <v>1016</v>
      </c>
      <c r="D99" s="44">
        <v>960</v>
      </c>
      <c r="E99" s="44">
        <v>940</v>
      </c>
      <c r="F99" s="44">
        <v>1193</v>
      </c>
      <c r="G99" s="44">
        <v>5009</v>
      </c>
      <c r="I99" s="2" t="s">
        <v>1088</v>
      </c>
      <c r="J99" s="2" t="str">
        <f>INDEX(S90:S94,MATCH(H66,R90:R94))</f>
        <v>Bucky</v>
      </c>
      <c r="O99" s="2" t="str">
        <f>IF(COUNTA(H66:H70)&gt;1, "", "Name: " &amp; J99)</f>
        <v>Name: Bucky</v>
      </c>
      <c r="P99" s="2"/>
    </row>
    <row r="100" spans="1:16" x14ac:dyDescent="0.3">
      <c r="A100" s="56" t="s">
        <v>18</v>
      </c>
      <c r="B100" s="44">
        <v>900</v>
      </c>
      <c r="C100" s="44">
        <v>1470</v>
      </c>
      <c r="D100" s="44">
        <v>1617</v>
      </c>
      <c r="E100" s="44">
        <v>1314</v>
      </c>
      <c r="F100" s="44">
        <v>941</v>
      </c>
      <c r="G100" s="44">
        <v>6242</v>
      </c>
    </row>
    <row r="101" spans="1:16" x14ac:dyDescent="0.3">
      <c r="A101" s="56" t="s">
        <v>14</v>
      </c>
      <c r="B101" s="44">
        <v>1255</v>
      </c>
      <c r="C101" s="44">
        <v>516</v>
      </c>
      <c r="D101" s="44">
        <v>1874</v>
      </c>
      <c r="E101" s="44">
        <v>1863</v>
      </c>
      <c r="F101" s="44">
        <v>1722</v>
      </c>
      <c r="G101" s="44">
        <v>7230</v>
      </c>
    </row>
    <row r="102" spans="1:16" x14ac:dyDescent="0.3">
      <c r="A102" s="56" t="s">
        <v>19</v>
      </c>
      <c r="B102" s="44">
        <v>1138</v>
      </c>
      <c r="C102" s="44">
        <v>1898</v>
      </c>
      <c r="D102" s="44">
        <v>1482</v>
      </c>
      <c r="E102" s="44">
        <v>846</v>
      </c>
      <c r="F102" s="44">
        <v>1154</v>
      </c>
      <c r="G102" s="44">
        <v>6518</v>
      </c>
    </row>
    <row r="103" spans="1:16" x14ac:dyDescent="0.3">
      <c r="A103" s="39" t="s">
        <v>1000</v>
      </c>
      <c r="B103" s="2"/>
      <c r="C103" s="2"/>
      <c r="D103" s="2"/>
      <c r="E103" s="2"/>
      <c r="F103" s="2"/>
      <c r="G103" s="2"/>
    </row>
    <row r="104" spans="1:16" x14ac:dyDescent="0.3">
      <c r="A104" s="56" t="s">
        <v>17</v>
      </c>
      <c r="B104" s="44">
        <v>1655</v>
      </c>
      <c r="C104" s="44">
        <v>805</v>
      </c>
      <c r="D104" s="44">
        <v>2263</v>
      </c>
      <c r="E104" s="44">
        <v>987</v>
      </c>
      <c r="F104" s="44">
        <v>1075</v>
      </c>
      <c r="G104" s="44">
        <v>6785</v>
      </c>
    </row>
    <row r="105" spans="1:16" x14ac:dyDescent="0.3">
      <c r="A105" s="56" t="s">
        <v>23</v>
      </c>
      <c r="B105" s="44">
        <v>1104</v>
      </c>
      <c r="C105" s="44">
        <v>2280</v>
      </c>
      <c r="D105" s="44">
        <v>1445</v>
      </c>
      <c r="E105" s="44">
        <v>1722</v>
      </c>
      <c r="F105" s="44">
        <v>1196</v>
      </c>
      <c r="G105" s="44">
        <v>7747</v>
      </c>
    </row>
    <row r="106" spans="1:16" x14ac:dyDescent="0.3">
      <c r="A106" s="56" t="s">
        <v>7</v>
      </c>
      <c r="B106" s="44">
        <v>372</v>
      </c>
      <c r="C106" s="44">
        <v>1818</v>
      </c>
      <c r="D106" s="44">
        <v>1346</v>
      </c>
      <c r="E106" s="44">
        <v>1156</v>
      </c>
      <c r="F106" s="44">
        <v>1484</v>
      </c>
      <c r="G106" s="44">
        <v>6176</v>
      </c>
    </row>
    <row r="107" spans="1:16" x14ac:dyDescent="0.3">
      <c r="A107" s="56" t="s">
        <v>22</v>
      </c>
      <c r="B107" s="44">
        <v>1415</v>
      </c>
      <c r="C107" s="44">
        <v>1271</v>
      </c>
      <c r="D107" s="44">
        <v>1214</v>
      </c>
      <c r="E107" s="44">
        <v>1135</v>
      </c>
      <c r="F107" s="44">
        <v>1566</v>
      </c>
      <c r="G107" s="44">
        <v>6601</v>
      </c>
    </row>
    <row r="108" spans="1:16" x14ac:dyDescent="0.3">
      <c r="A108" s="56" t="s">
        <v>21</v>
      </c>
      <c r="B108" s="44">
        <v>1362</v>
      </c>
      <c r="C108" s="44">
        <v>1363</v>
      </c>
      <c r="D108" s="44">
        <v>1152</v>
      </c>
      <c r="E108" s="44">
        <v>777</v>
      </c>
      <c r="F108" s="44">
        <v>750</v>
      </c>
      <c r="G108" s="44">
        <v>5404</v>
      </c>
    </row>
  </sheetData>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AC1-4811-4C8D-9EF7-E47460A89194}">
  <dimension ref="A1:MM430"/>
  <sheetViews>
    <sheetView tabSelected="1" workbookViewId="0">
      <selection activeCell="U29" sqref="U29"/>
    </sheetView>
  </sheetViews>
  <sheetFormatPr defaultRowHeight="14.4" x14ac:dyDescent="0.3"/>
  <cols>
    <col min="1" max="1" width="3.19921875" customWidth="1"/>
    <col min="2" max="2" width="2.69921875" customWidth="1"/>
  </cols>
  <sheetData>
    <row r="1" spans="1:351" x14ac:dyDescent="0.3">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row>
    <row r="2" spans="1:351" x14ac:dyDescent="0.3">
      <c r="A2" s="33"/>
      <c r="B2" s="33"/>
      <c r="C2" s="33"/>
      <c r="D2" s="33"/>
      <c r="E2" s="33"/>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28"/>
      <c r="EX2" s="28"/>
      <c r="EY2" s="28"/>
      <c r="EZ2" s="28"/>
      <c r="FA2" s="28"/>
      <c r="FB2" s="28"/>
      <c r="FC2" s="28"/>
      <c r="FD2" s="28"/>
      <c r="FE2" s="28"/>
      <c r="FF2" s="28"/>
      <c r="FG2" s="28"/>
      <c r="FH2" s="28"/>
      <c r="FI2" s="28"/>
      <c r="FJ2" s="28"/>
      <c r="FK2" s="28"/>
      <c r="FL2" s="28"/>
      <c r="FM2" s="28"/>
      <c r="FN2" s="28"/>
      <c r="FO2" s="28"/>
      <c r="FP2" s="28"/>
      <c r="FQ2" s="28"/>
      <c r="FR2" s="28"/>
      <c r="FS2" s="28"/>
      <c r="FT2" s="28"/>
      <c r="FU2" s="28"/>
      <c r="FV2" s="28"/>
      <c r="FW2" s="28"/>
      <c r="FX2" s="28"/>
      <c r="FY2" s="28"/>
      <c r="FZ2" s="28"/>
      <c r="GA2" s="28"/>
      <c r="GB2" s="28"/>
      <c r="GC2" s="28"/>
      <c r="GD2" s="28"/>
      <c r="GE2" s="28"/>
      <c r="GF2" s="28"/>
      <c r="GG2" s="28"/>
      <c r="GH2" s="28"/>
      <c r="GI2" s="28"/>
      <c r="GJ2" s="28"/>
      <c r="GK2" s="28"/>
      <c r="GL2" s="28"/>
      <c r="GM2" s="28"/>
      <c r="GN2" s="28"/>
      <c r="GO2" s="28"/>
      <c r="GP2" s="28"/>
      <c r="GQ2" s="28"/>
      <c r="GR2" s="28"/>
      <c r="GS2" s="28"/>
      <c r="GT2" s="28"/>
      <c r="GU2" s="28"/>
      <c r="GV2" s="28"/>
      <c r="GW2" s="28"/>
      <c r="GX2" s="28"/>
      <c r="GY2" s="28"/>
      <c r="GZ2" s="28"/>
      <c r="HA2" s="28"/>
      <c r="HB2" s="28"/>
      <c r="HC2" s="28"/>
      <c r="HD2" s="28"/>
      <c r="HE2" s="28"/>
      <c r="HF2" s="28"/>
      <c r="HG2" s="28"/>
      <c r="HH2" s="28"/>
      <c r="HI2" s="28"/>
      <c r="HJ2" s="28"/>
      <c r="HK2" s="28"/>
      <c r="HL2" s="28"/>
      <c r="HM2" s="28"/>
      <c r="HN2" s="28"/>
      <c r="HO2" s="28"/>
      <c r="HP2" s="28"/>
      <c r="HQ2" s="28"/>
      <c r="HR2" s="28"/>
      <c r="HS2" s="28"/>
      <c r="HT2" s="28"/>
      <c r="HU2" s="28"/>
      <c r="HV2" s="28"/>
      <c r="HW2" s="28"/>
      <c r="HX2" s="28"/>
      <c r="HY2" s="28"/>
      <c r="HZ2" s="28"/>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28"/>
      <c r="JW2" s="28"/>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c r="LN2" s="28"/>
      <c r="LO2" s="28"/>
      <c r="LP2" s="28"/>
      <c r="LQ2" s="28"/>
      <c r="LR2" s="28"/>
      <c r="LS2" s="28"/>
      <c r="LT2" s="28"/>
      <c r="LU2" s="28"/>
      <c r="LV2" s="28"/>
      <c r="LW2" s="28"/>
      <c r="LX2" s="28"/>
      <c r="LY2" s="28"/>
      <c r="LZ2" s="28"/>
      <c r="MA2" s="28"/>
      <c r="MB2" s="28"/>
      <c r="MC2" s="28"/>
      <c r="MD2" s="28"/>
      <c r="ME2" s="28"/>
      <c r="MF2" s="28"/>
      <c r="MG2" s="28"/>
      <c r="MH2" s="28"/>
      <c r="MI2" s="28"/>
      <c r="MJ2" s="28"/>
      <c r="MK2" s="28"/>
      <c r="ML2" s="28"/>
      <c r="MM2" s="28"/>
    </row>
    <row r="3" spans="1:351" x14ac:dyDescent="0.3">
      <c r="A3" s="33"/>
      <c r="B3" s="33"/>
      <c r="C3" s="33"/>
      <c r="D3" s="33"/>
      <c r="E3" s="33"/>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c r="IE3" s="28"/>
      <c r="IF3" s="28"/>
      <c r="IG3" s="28"/>
      <c r="IH3" s="28"/>
      <c r="II3" s="28"/>
      <c r="IJ3" s="28"/>
      <c r="IK3" s="28"/>
      <c r="IL3" s="28"/>
      <c r="IM3" s="28"/>
      <c r="IN3" s="28"/>
      <c r="IO3" s="28"/>
      <c r="IP3" s="28"/>
      <c r="IQ3" s="28"/>
      <c r="IR3" s="28"/>
      <c r="IS3" s="28"/>
      <c r="IT3" s="28"/>
      <c r="IU3" s="28"/>
      <c r="IV3" s="28"/>
      <c r="IW3" s="28"/>
      <c r="IX3" s="28"/>
      <c r="IY3" s="28"/>
      <c r="IZ3" s="28"/>
      <c r="JA3" s="28"/>
      <c r="JB3" s="28"/>
      <c r="JC3" s="28"/>
      <c r="JD3" s="28"/>
      <c r="JE3" s="28"/>
      <c r="JF3" s="28"/>
      <c r="JG3" s="28"/>
      <c r="JH3" s="28"/>
      <c r="JI3" s="28"/>
      <c r="JJ3" s="28"/>
      <c r="JK3" s="28"/>
      <c r="JL3" s="28"/>
      <c r="JM3" s="28"/>
      <c r="JN3" s="28"/>
      <c r="JO3" s="28"/>
      <c r="JP3" s="28"/>
      <c r="JQ3" s="28"/>
      <c r="JR3" s="28"/>
      <c r="JS3" s="28"/>
      <c r="JT3" s="28"/>
      <c r="JU3" s="28"/>
      <c r="JV3" s="28"/>
      <c r="JW3" s="28"/>
      <c r="JX3" s="28"/>
      <c r="JY3" s="28"/>
      <c r="JZ3" s="28"/>
      <c r="KA3" s="28"/>
      <c r="KB3" s="28"/>
      <c r="KC3" s="28"/>
      <c r="KD3" s="28"/>
      <c r="KE3" s="28"/>
      <c r="KF3" s="28"/>
      <c r="KG3" s="28"/>
      <c r="KH3" s="28"/>
      <c r="KI3" s="28"/>
      <c r="KJ3" s="28"/>
      <c r="KK3" s="28"/>
      <c r="KL3" s="28"/>
      <c r="KM3" s="28"/>
      <c r="KN3" s="28"/>
      <c r="KO3" s="28"/>
      <c r="KP3" s="28"/>
      <c r="KQ3" s="28"/>
      <c r="KR3" s="28"/>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row>
    <row r="4" spans="1:351" x14ac:dyDescent="0.3">
      <c r="A4" s="33"/>
      <c r="B4" s="33"/>
      <c r="C4" s="33"/>
      <c r="D4" s="33"/>
      <c r="E4" s="33"/>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c r="IX4" s="28"/>
      <c r="IY4" s="28"/>
      <c r="IZ4" s="28"/>
      <c r="JA4" s="28"/>
      <c r="JB4" s="28"/>
      <c r="JC4" s="28"/>
      <c r="JD4" s="28"/>
      <c r="JE4" s="28"/>
      <c r="JF4" s="28"/>
      <c r="JG4" s="28"/>
      <c r="JH4" s="28"/>
      <c r="JI4" s="28"/>
      <c r="JJ4" s="28"/>
      <c r="JK4" s="28"/>
      <c r="JL4" s="28"/>
      <c r="JM4" s="28"/>
      <c r="JN4" s="28"/>
      <c r="JO4" s="28"/>
      <c r="JP4" s="28"/>
      <c r="JQ4" s="28"/>
      <c r="JR4" s="28"/>
      <c r="JS4" s="28"/>
      <c r="JT4" s="28"/>
      <c r="JU4" s="28"/>
      <c r="JV4" s="28"/>
      <c r="JW4" s="28"/>
      <c r="JX4" s="28"/>
      <c r="JY4" s="28"/>
      <c r="JZ4" s="28"/>
      <c r="KA4" s="28"/>
      <c r="KB4" s="28"/>
      <c r="KC4" s="28"/>
      <c r="KD4" s="28"/>
      <c r="KE4" s="28"/>
      <c r="KF4" s="28"/>
      <c r="KG4" s="28"/>
      <c r="KH4" s="28"/>
      <c r="KI4" s="28"/>
      <c r="KJ4" s="28"/>
      <c r="KK4" s="28"/>
      <c r="KL4" s="28"/>
      <c r="KM4" s="28"/>
      <c r="KN4" s="28"/>
      <c r="KO4" s="28"/>
      <c r="KP4" s="28"/>
      <c r="KQ4" s="28"/>
      <c r="KR4" s="28"/>
      <c r="KS4" s="28"/>
      <c r="KT4" s="28"/>
      <c r="KU4" s="28"/>
      <c r="KV4" s="28"/>
      <c r="KW4" s="28"/>
      <c r="KX4" s="28"/>
      <c r="KY4" s="28"/>
      <c r="KZ4" s="28"/>
      <c r="LA4" s="28"/>
      <c r="LB4" s="28"/>
      <c r="LC4" s="28"/>
      <c r="LD4" s="28"/>
      <c r="LE4" s="28"/>
      <c r="LF4" s="28"/>
      <c r="LG4" s="28"/>
      <c r="LH4" s="28"/>
      <c r="LI4" s="28"/>
      <c r="LJ4" s="28"/>
      <c r="LK4" s="28"/>
      <c r="LL4" s="28"/>
      <c r="LM4" s="28"/>
      <c r="LN4" s="28"/>
      <c r="LO4" s="28"/>
      <c r="LP4" s="28"/>
      <c r="LQ4" s="28"/>
      <c r="LR4" s="28"/>
      <c r="LS4" s="28"/>
      <c r="LT4" s="28"/>
      <c r="LU4" s="28"/>
      <c r="LV4" s="28"/>
      <c r="LW4" s="28"/>
      <c r="LX4" s="28"/>
      <c r="LY4" s="28"/>
      <c r="LZ4" s="28"/>
      <c r="MA4" s="28"/>
      <c r="MB4" s="28"/>
      <c r="MC4" s="28"/>
      <c r="MD4" s="28"/>
      <c r="ME4" s="28"/>
      <c r="MF4" s="28"/>
      <c r="MG4" s="28"/>
      <c r="MH4" s="28"/>
      <c r="MI4" s="28"/>
      <c r="MJ4" s="28"/>
      <c r="MK4" s="28"/>
      <c r="ML4" s="28"/>
      <c r="MM4" s="28"/>
    </row>
    <row r="5" spans="1:351" x14ac:dyDescent="0.3">
      <c r="A5" s="33"/>
      <c r="B5" s="33"/>
      <c r="C5" s="33"/>
      <c r="D5" s="33"/>
      <c r="E5" s="33"/>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row>
    <row r="6" spans="1:351" x14ac:dyDescent="0.3">
      <c r="A6" s="33"/>
      <c r="B6" s="33"/>
      <c r="C6" s="33"/>
      <c r="D6" s="33"/>
      <c r="E6" s="33"/>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c r="IX6" s="28"/>
      <c r="IY6" s="28"/>
      <c r="IZ6" s="28"/>
      <c r="JA6" s="28"/>
      <c r="JB6" s="28"/>
      <c r="JC6" s="28"/>
      <c r="JD6" s="28"/>
      <c r="JE6" s="28"/>
      <c r="JF6" s="28"/>
      <c r="JG6" s="28"/>
      <c r="JH6" s="28"/>
      <c r="JI6" s="28"/>
      <c r="JJ6" s="28"/>
      <c r="JK6" s="28"/>
      <c r="JL6" s="28"/>
      <c r="JM6" s="28"/>
      <c r="JN6" s="28"/>
      <c r="JO6" s="28"/>
      <c r="JP6" s="28"/>
      <c r="JQ6" s="28"/>
      <c r="JR6" s="28"/>
      <c r="JS6" s="28"/>
      <c r="JT6" s="28"/>
      <c r="JU6" s="28"/>
      <c r="JV6" s="28"/>
      <c r="JW6" s="28"/>
      <c r="JX6" s="28"/>
      <c r="JY6" s="28"/>
      <c r="JZ6" s="28"/>
      <c r="KA6" s="28"/>
      <c r="KB6" s="28"/>
      <c r="KC6" s="28"/>
      <c r="KD6" s="28"/>
      <c r="KE6" s="28"/>
      <c r="KF6" s="28"/>
      <c r="KG6" s="28"/>
      <c r="KH6" s="28"/>
      <c r="KI6" s="28"/>
      <c r="KJ6" s="28"/>
      <c r="KK6" s="28"/>
      <c r="KL6" s="28"/>
      <c r="KM6" s="28"/>
      <c r="KN6" s="28"/>
      <c r="KO6" s="28"/>
      <c r="KP6" s="28"/>
      <c r="KQ6" s="28"/>
      <c r="KR6" s="28"/>
      <c r="KS6" s="28"/>
      <c r="KT6" s="28"/>
      <c r="KU6" s="28"/>
      <c r="KV6" s="28"/>
      <c r="KW6" s="28"/>
      <c r="KX6" s="28"/>
      <c r="KY6" s="28"/>
      <c r="KZ6" s="28"/>
      <c r="LA6" s="28"/>
      <c r="LB6" s="28"/>
      <c r="LC6" s="28"/>
      <c r="LD6" s="28"/>
      <c r="LE6" s="28"/>
      <c r="LF6" s="28"/>
      <c r="LG6" s="28"/>
      <c r="LH6" s="28"/>
      <c r="LI6" s="28"/>
      <c r="LJ6" s="28"/>
      <c r="LK6" s="28"/>
      <c r="LL6" s="28"/>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row>
    <row r="7" spans="1:351" x14ac:dyDescent="0.3">
      <c r="A7" s="33"/>
      <c r="B7" s="33"/>
      <c r="C7" s="33"/>
      <c r="D7" s="33"/>
      <c r="E7" s="33"/>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c r="IX7" s="28"/>
      <c r="IY7" s="28"/>
      <c r="IZ7" s="28"/>
      <c r="JA7" s="28"/>
      <c r="JB7" s="28"/>
      <c r="JC7" s="28"/>
      <c r="JD7" s="28"/>
      <c r="JE7" s="28"/>
      <c r="JF7" s="28"/>
      <c r="JG7" s="28"/>
      <c r="JH7" s="28"/>
      <c r="JI7" s="28"/>
      <c r="JJ7" s="28"/>
      <c r="JK7" s="28"/>
      <c r="JL7" s="28"/>
      <c r="JM7" s="28"/>
      <c r="JN7" s="28"/>
      <c r="JO7" s="28"/>
      <c r="JP7" s="28"/>
      <c r="JQ7" s="28"/>
      <c r="JR7" s="28"/>
      <c r="JS7" s="28"/>
      <c r="JT7" s="28"/>
      <c r="JU7" s="28"/>
      <c r="JV7" s="28"/>
      <c r="JW7" s="28"/>
      <c r="JX7" s="28"/>
      <c r="JY7" s="28"/>
      <c r="JZ7" s="28"/>
      <c r="KA7" s="28"/>
      <c r="KB7" s="28"/>
      <c r="KC7" s="28"/>
      <c r="KD7" s="28"/>
      <c r="KE7" s="28"/>
      <c r="KF7" s="28"/>
      <c r="KG7" s="28"/>
      <c r="KH7" s="28"/>
      <c r="KI7" s="28"/>
      <c r="KJ7" s="28"/>
      <c r="KK7" s="28"/>
      <c r="KL7" s="28"/>
      <c r="KM7" s="28"/>
      <c r="KN7" s="28"/>
      <c r="KO7" s="28"/>
      <c r="KP7" s="28"/>
      <c r="KQ7" s="28"/>
      <c r="KR7" s="28"/>
      <c r="KS7" s="28"/>
      <c r="KT7" s="28"/>
      <c r="KU7" s="28"/>
      <c r="KV7" s="28"/>
      <c r="KW7" s="28"/>
      <c r="KX7" s="28"/>
      <c r="KY7" s="28"/>
      <c r="KZ7" s="28"/>
      <c r="LA7" s="28"/>
      <c r="LB7" s="28"/>
      <c r="LC7" s="28"/>
      <c r="LD7" s="28"/>
      <c r="LE7" s="28"/>
      <c r="LF7" s="28"/>
      <c r="LG7" s="28"/>
      <c r="LH7" s="28"/>
      <c r="LI7" s="28"/>
      <c r="LJ7" s="28"/>
      <c r="LK7" s="28"/>
      <c r="LL7" s="28"/>
      <c r="LM7" s="28"/>
      <c r="LN7" s="28"/>
      <c r="LO7" s="28"/>
      <c r="LP7" s="28"/>
      <c r="LQ7" s="28"/>
      <c r="LR7" s="28"/>
      <c r="LS7" s="28"/>
      <c r="LT7" s="28"/>
      <c r="LU7" s="28"/>
      <c r="LV7" s="28"/>
      <c r="LW7" s="28"/>
      <c r="LX7" s="28"/>
      <c r="LY7" s="28"/>
      <c r="LZ7" s="28"/>
      <c r="MA7" s="28"/>
      <c r="MB7" s="28"/>
      <c r="MC7" s="28"/>
      <c r="MD7" s="28"/>
      <c r="ME7" s="28"/>
      <c r="MF7" s="28"/>
      <c r="MG7" s="28"/>
      <c r="MH7" s="28"/>
      <c r="MI7" s="28"/>
      <c r="MJ7" s="28"/>
      <c r="MK7" s="28"/>
      <c r="ML7" s="28"/>
      <c r="MM7" s="28"/>
    </row>
    <row r="8" spans="1:351" x14ac:dyDescent="0.3">
      <c r="A8" s="33"/>
      <c r="B8" s="33"/>
      <c r="C8" s="33"/>
      <c r="D8" s="33"/>
      <c r="E8" s="33"/>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row>
    <row r="9" spans="1:351" x14ac:dyDescent="0.3">
      <c r="A9" s="33"/>
      <c r="B9" s="33"/>
      <c r="C9" s="33"/>
      <c r="D9" s="33"/>
      <c r="E9" s="33"/>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row>
    <row r="10" spans="1:351" x14ac:dyDescent="0.3">
      <c r="A10" s="33"/>
      <c r="B10" s="33"/>
      <c r="C10" s="33"/>
      <c r="D10" s="33"/>
      <c r="E10" s="33"/>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row>
    <row r="11" spans="1:351" x14ac:dyDescent="0.3">
      <c r="A11" s="33"/>
      <c r="B11" s="33"/>
      <c r="C11" s="33"/>
      <c r="D11" s="33"/>
      <c r="E11" s="33"/>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row>
    <row r="12" spans="1:351" x14ac:dyDescent="0.3">
      <c r="A12" s="33"/>
      <c r="B12" s="33"/>
      <c r="C12" s="33"/>
      <c r="D12" s="33"/>
      <c r="E12" s="33"/>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row>
    <row r="13" spans="1:351" x14ac:dyDescent="0.3">
      <c r="A13" s="33"/>
      <c r="B13" s="33"/>
      <c r="C13" s="33"/>
      <c r="D13" s="33"/>
      <c r="E13" s="33"/>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row>
    <row r="14" spans="1:351" ht="15" thickBot="1" x14ac:dyDescent="0.35">
      <c r="A14" s="33"/>
      <c r="B14" s="33"/>
      <c r="C14" s="33"/>
      <c r="D14" s="33"/>
      <c r="E14" s="33"/>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row>
    <row r="15" spans="1:351" ht="18" x14ac:dyDescent="0.35">
      <c r="A15" s="33"/>
      <c r="B15" s="33"/>
      <c r="C15" s="33"/>
      <c r="D15" s="33"/>
      <c r="E15" s="33"/>
      <c r="F15" s="28"/>
      <c r="G15" s="28"/>
      <c r="H15" s="28"/>
      <c r="I15" s="28"/>
      <c r="J15" s="28"/>
      <c r="K15" s="28"/>
      <c r="L15" s="28"/>
      <c r="M15" s="28"/>
      <c r="N15" s="28"/>
      <c r="O15" s="64"/>
      <c r="P15" s="65" t="str">
        <f>Pivot!B90</f>
        <v>R01</v>
      </c>
      <c r="Q15" s="65" t="str">
        <f>Pivot!C90</f>
        <v>R02</v>
      </c>
      <c r="R15" s="65" t="str">
        <f>Pivot!D90</f>
        <v>R03</v>
      </c>
      <c r="S15" s="65" t="str">
        <f>Pivot!E90</f>
        <v>R04</v>
      </c>
      <c r="T15" s="65" t="str">
        <f>Pivot!F90</f>
        <v>R05</v>
      </c>
      <c r="U15" s="66" t="str">
        <f>Pivot!G90</f>
        <v>Grand Total</v>
      </c>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row>
    <row r="16" spans="1:351" ht="18" x14ac:dyDescent="0.35">
      <c r="A16" s="33"/>
      <c r="B16" s="33"/>
      <c r="C16" s="33"/>
      <c r="D16" s="33"/>
      <c r="E16" s="33"/>
      <c r="F16" s="28"/>
      <c r="G16" s="28"/>
      <c r="H16" s="28"/>
      <c r="I16" s="28"/>
      <c r="J16" s="28"/>
      <c r="K16" s="28"/>
      <c r="L16" s="28"/>
      <c r="M16" s="28"/>
      <c r="N16" s="28"/>
      <c r="O16" s="67" t="str">
        <f>IF(Pivot!A91="", "", Pivot!A91)</f>
        <v>Cincinnati</v>
      </c>
      <c r="P16" s="68" t="str">
        <f>IF(Pivot!B91="", "", Pivot!B91)</f>
        <v/>
      </c>
      <c r="Q16" s="68" t="str">
        <f>IF(Pivot!C91="", "", Pivot!C91)</f>
        <v/>
      </c>
      <c r="R16" s="68" t="str">
        <f>IF(Pivot!D91="", "", Pivot!D91)</f>
        <v/>
      </c>
      <c r="S16" s="68" t="str">
        <f>IF(Pivot!E91="", "", Pivot!E91)</f>
        <v/>
      </c>
      <c r="T16" s="68" t="str">
        <f>IF(Pivot!F91="", "", Pivot!F91)</f>
        <v/>
      </c>
      <c r="U16" s="68" t="str">
        <f>IF(Pivot!G91="", "", Pivot!G91)</f>
        <v/>
      </c>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row>
    <row r="17" spans="1:351" ht="18" x14ac:dyDescent="0.35">
      <c r="A17" s="33"/>
      <c r="B17" s="33"/>
      <c r="C17" s="33"/>
      <c r="D17" s="33"/>
      <c r="E17" s="33"/>
      <c r="F17" s="28"/>
      <c r="G17" s="28"/>
      <c r="H17" s="28"/>
      <c r="I17" s="28"/>
      <c r="J17" s="28"/>
      <c r="K17" s="28"/>
      <c r="L17" s="28"/>
      <c r="M17" s="28"/>
      <c r="N17" s="28"/>
      <c r="O17" s="69" t="str">
        <f>IF(Pivot!A92="", "", Pivot!A92)</f>
        <v>C0003</v>
      </c>
      <c r="P17" s="68">
        <f>IF(Pivot!B92="", "", Pivot!B92)</f>
        <v>891</v>
      </c>
      <c r="Q17" s="68">
        <f>IF(Pivot!C92="", "", Pivot!C92)</f>
        <v>1332</v>
      </c>
      <c r="R17" s="68">
        <f>IF(Pivot!D92="", "", Pivot!D92)</f>
        <v>1282</v>
      </c>
      <c r="S17" s="68">
        <f>IF(Pivot!E92="", "", Pivot!E92)</f>
        <v>739</v>
      </c>
      <c r="T17" s="68">
        <f>IF(Pivot!F92="", "", Pivot!F92)</f>
        <v>560</v>
      </c>
      <c r="U17" s="70">
        <f>IF(Pivot!G92="", "", Pivot!G92)</f>
        <v>4804</v>
      </c>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row>
    <row r="18" spans="1:351" ht="18" x14ac:dyDescent="0.35">
      <c r="A18" s="33"/>
      <c r="B18" s="33"/>
      <c r="C18" s="33"/>
      <c r="D18" s="33"/>
      <c r="E18" s="33"/>
      <c r="F18" s="28"/>
      <c r="G18" s="28"/>
      <c r="H18" s="28"/>
      <c r="I18" s="28"/>
      <c r="J18" s="28"/>
      <c r="K18" s="28"/>
      <c r="L18" s="28"/>
      <c r="M18" s="28"/>
      <c r="N18" s="28"/>
      <c r="O18" s="69" t="str">
        <f>IF(Pivot!A93="", "", Pivot!A93)</f>
        <v>C0004</v>
      </c>
      <c r="P18" s="68">
        <f>IF(Pivot!B93="", "", Pivot!B93)</f>
        <v>1991</v>
      </c>
      <c r="Q18" s="68">
        <f>IF(Pivot!C93="", "", Pivot!C93)</f>
        <v>1886</v>
      </c>
      <c r="R18" s="68">
        <f>IF(Pivot!D93="", "", Pivot!D93)</f>
        <v>1206</v>
      </c>
      <c r="S18" s="68">
        <f>IF(Pivot!E93="", "", Pivot!E93)</f>
        <v>884</v>
      </c>
      <c r="T18" s="68">
        <f>IF(Pivot!F93="", "", Pivot!F93)</f>
        <v>1722</v>
      </c>
      <c r="U18" s="70">
        <f>IF(Pivot!G93="", "", Pivot!G93)</f>
        <v>7689</v>
      </c>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c r="JX18" s="28"/>
      <c r="JY18" s="28"/>
      <c r="JZ18" s="28"/>
      <c r="KA18" s="28"/>
      <c r="KB18" s="28"/>
      <c r="KC18" s="28"/>
      <c r="KD18" s="28"/>
      <c r="KE18" s="28"/>
      <c r="KF18" s="28"/>
      <c r="KG18" s="28"/>
      <c r="KH18" s="28"/>
      <c r="KI18" s="28"/>
      <c r="KJ18" s="28"/>
      <c r="KK18" s="28"/>
      <c r="KL18" s="28"/>
      <c r="KM18" s="28"/>
      <c r="KN18" s="28"/>
      <c r="KO18" s="28"/>
      <c r="KP18" s="28"/>
      <c r="KQ18" s="28"/>
      <c r="KR18" s="28"/>
      <c r="KS18" s="28"/>
      <c r="KT18" s="28"/>
      <c r="KU18" s="28"/>
      <c r="KV18" s="28"/>
      <c r="KW18" s="28"/>
      <c r="KX18" s="28"/>
      <c r="KY18" s="28"/>
      <c r="KZ18" s="28"/>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row>
    <row r="19" spans="1:351" ht="18" x14ac:dyDescent="0.35">
      <c r="A19" s="33"/>
      <c r="B19" s="33"/>
      <c r="C19" s="33"/>
      <c r="D19" s="33"/>
      <c r="E19" s="33"/>
      <c r="F19" s="28"/>
      <c r="G19" s="28"/>
      <c r="H19" s="28"/>
      <c r="I19" s="28"/>
      <c r="J19" s="28"/>
      <c r="K19" s="28"/>
      <c r="L19" s="28"/>
      <c r="M19" s="28"/>
      <c r="N19" s="28"/>
      <c r="O19" s="69" t="str">
        <f>IF(Pivot!A94="", "", Pivot!A94)</f>
        <v>C0011</v>
      </c>
      <c r="P19" s="68">
        <f>IF(Pivot!B94="", "", Pivot!B94)</f>
        <v>1163</v>
      </c>
      <c r="Q19" s="68">
        <f>IF(Pivot!C94="", "", Pivot!C94)</f>
        <v>1180</v>
      </c>
      <c r="R19" s="68">
        <f>IF(Pivot!D94="", "", Pivot!D94)</f>
        <v>1616</v>
      </c>
      <c r="S19" s="68">
        <f>IF(Pivot!E94="", "", Pivot!E94)</f>
        <v>1043</v>
      </c>
      <c r="T19" s="68">
        <f>IF(Pivot!F94="", "", Pivot!F94)</f>
        <v>1747</v>
      </c>
      <c r="U19" s="70">
        <f>IF(Pivot!G94="", "", Pivot!G94)</f>
        <v>6749</v>
      </c>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row>
    <row r="20" spans="1:351" ht="18" x14ac:dyDescent="0.35">
      <c r="A20" s="33"/>
      <c r="B20" s="33"/>
      <c r="C20" s="33"/>
      <c r="D20" s="33"/>
      <c r="E20" s="33"/>
      <c r="F20" s="28"/>
      <c r="G20" s="28"/>
      <c r="H20" s="28"/>
      <c r="I20" s="28"/>
      <c r="J20" s="28"/>
      <c r="K20" s="28"/>
      <c r="L20" s="28"/>
      <c r="M20" s="28"/>
      <c r="N20" s="28"/>
      <c r="O20" s="69" t="str">
        <f>IF(Pivot!A95="", "", Pivot!A95)</f>
        <v>C0012</v>
      </c>
      <c r="P20" s="68">
        <f>IF(Pivot!B95="", "", Pivot!B95)</f>
        <v>1438</v>
      </c>
      <c r="Q20" s="68">
        <f>IF(Pivot!C95="", "", Pivot!C95)</f>
        <v>1616</v>
      </c>
      <c r="R20" s="68">
        <f>IF(Pivot!D95="", "", Pivot!D95)</f>
        <v>866</v>
      </c>
      <c r="S20" s="68">
        <f>IF(Pivot!E95="", "", Pivot!E95)</f>
        <v>829</v>
      </c>
      <c r="T20" s="68">
        <f>IF(Pivot!F95="", "", Pivot!F95)</f>
        <v>2070</v>
      </c>
      <c r="U20" s="70">
        <f>IF(Pivot!G95="", "", Pivot!G95)</f>
        <v>6819</v>
      </c>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row>
    <row r="21" spans="1:351" ht="18" x14ac:dyDescent="0.35">
      <c r="A21" s="33"/>
      <c r="B21" s="33"/>
      <c r="C21" s="33"/>
      <c r="D21" s="33"/>
      <c r="E21" s="33"/>
      <c r="F21" s="28"/>
      <c r="G21" s="28"/>
      <c r="H21" s="28"/>
      <c r="I21" s="28"/>
      <c r="J21" s="28"/>
      <c r="K21" s="28"/>
      <c r="L21" s="28"/>
      <c r="M21" s="28"/>
      <c r="N21" s="28"/>
      <c r="O21" s="69" t="str">
        <f>IF(Pivot!A96="", "", Pivot!A96)</f>
        <v>Cleveland</v>
      </c>
      <c r="P21" s="68" t="str">
        <f>IF(Pivot!B96="", "", Pivot!B96)</f>
        <v/>
      </c>
      <c r="Q21" s="68" t="str">
        <f>IF(Pivot!C96="", "", Pivot!C96)</f>
        <v/>
      </c>
      <c r="R21" s="68" t="str">
        <f>IF(Pivot!D96="", "", Pivot!D96)</f>
        <v/>
      </c>
      <c r="S21" s="68" t="str">
        <f>IF(Pivot!E96="", "", Pivot!E96)</f>
        <v/>
      </c>
      <c r="T21" s="68" t="str">
        <f>IF(Pivot!F96="", "", Pivot!F96)</f>
        <v/>
      </c>
      <c r="U21" s="70" t="str">
        <f>IF(Pivot!G96="", "", Pivot!G96)</f>
        <v/>
      </c>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row>
    <row r="22" spans="1:351" ht="18" x14ac:dyDescent="0.35">
      <c r="A22" s="33"/>
      <c r="B22" s="33"/>
      <c r="C22" s="33"/>
      <c r="D22" s="33"/>
      <c r="E22" s="33"/>
      <c r="F22" s="28"/>
      <c r="G22" s="28"/>
      <c r="H22" s="28"/>
      <c r="I22" s="28"/>
      <c r="J22" s="28"/>
      <c r="K22" s="28"/>
      <c r="L22" s="28"/>
      <c r="M22" s="28"/>
      <c r="N22" s="28"/>
      <c r="O22" s="69" t="str">
        <f>IF(Pivot!A97="", "", Pivot!A97)</f>
        <v>C0002</v>
      </c>
      <c r="P22" s="68">
        <f>IF(Pivot!B97="", "", Pivot!B97)</f>
        <v>1233</v>
      </c>
      <c r="Q22" s="68">
        <f>IF(Pivot!C97="", "", Pivot!C97)</f>
        <v>223</v>
      </c>
      <c r="R22" s="68">
        <f>IF(Pivot!D97="", "", Pivot!D97)</f>
        <v>1680</v>
      </c>
      <c r="S22" s="68">
        <f>IF(Pivot!E97="", "", Pivot!E97)</f>
        <v>990</v>
      </c>
      <c r="T22" s="68">
        <f>IF(Pivot!F97="", "", Pivot!F97)</f>
        <v>1508</v>
      </c>
      <c r="U22" s="70">
        <f>IF(Pivot!G97="", "", Pivot!G97)</f>
        <v>5634</v>
      </c>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row>
    <row r="23" spans="1:351" ht="18" x14ac:dyDescent="0.35">
      <c r="A23" s="33"/>
      <c r="B23" s="33"/>
      <c r="C23" s="33"/>
      <c r="D23" s="33"/>
      <c r="E23" s="33"/>
      <c r="F23" s="28"/>
      <c r="G23" s="28"/>
      <c r="H23" s="28"/>
      <c r="I23" s="28"/>
      <c r="J23" s="28"/>
      <c r="K23" s="28"/>
      <c r="L23" s="28"/>
      <c r="M23" s="28"/>
      <c r="N23" s="28"/>
      <c r="O23" s="69" t="str">
        <f>IF(Pivot!A98="", "", Pivot!A98)</f>
        <v>C0007</v>
      </c>
      <c r="P23" s="68">
        <f>IF(Pivot!B98="", "", Pivot!B98)</f>
        <v>1598</v>
      </c>
      <c r="Q23" s="68">
        <f>IF(Pivot!C98="", "", Pivot!C98)</f>
        <v>1907</v>
      </c>
      <c r="R23" s="68">
        <f>IF(Pivot!D98="", "", Pivot!D98)</f>
        <v>869</v>
      </c>
      <c r="S23" s="68">
        <f>IF(Pivot!E98="", "", Pivot!E98)</f>
        <v>1426</v>
      </c>
      <c r="T23" s="68">
        <f>IF(Pivot!F98="", "", Pivot!F98)</f>
        <v>1416</v>
      </c>
      <c r="U23" s="70">
        <f>IF(Pivot!G98="", "", Pivot!G98)</f>
        <v>7216</v>
      </c>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row>
    <row r="24" spans="1:351" ht="18" x14ac:dyDescent="0.35">
      <c r="A24" s="33"/>
      <c r="B24" s="33"/>
      <c r="C24" s="33"/>
      <c r="D24" s="33"/>
      <c r="E24" s="33"/>
      <c r="F24" s="28"/>
      <c r="G24" s="28"/>
      <c r="H24" s="28"/>
      <c r="I24" s="28"/>
      <c r="J24" s="28"/>
      <c r="K24" s="28"/>
      <c r="L24" s="28"/>
      <c r="M24" s="28"/>
      <c r="N24" s="28"/>
      <c r="O24" s="71" t="str">
        <f>IF(Pivot!A99="", "", Pivot!A99)</f>
        <v>C0008</v>
      </c>
      <c r="P24" s="68">
        <f>IF(Pivot!B99="", "", Pivot!B99)</f>
        <v>900</v>
      </c>
      <c r="Q24" s="68">
        <f>IF(Pivot!C99="", "", Pivot!C99)</f>
        <v>1016</v>
      </c>
      <c r="R24" s="68">
        <f>IF(Pivot!D99="", "", Pivot!D99)</f>
        <v>960</v>
      </c>
      <c r="S24" s="68">
        <f>IF(Pivot!E99="", "", Pivot!E99)</f>
        <v>940</v>
      </c>
      <c r="T24" s="68">
        <f>IF(Pivot!F99="", "", Pivot!F99)</f>
        <v>1193</v>
      </c>
      <c r="U24" s="70">
        <f>IF(Pivot!G99="", "", Pivot!G99)</f>
        <v>5009</v>
      </c>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row>
    <row r="25" spans="1:351" ht="15.6" customHeight="1" x14ac:dyDescent="0.35">
      <c r="A25" s="33"/>
      <c r="B25" s="33"/>
      <c r="C25" s="33"/>
      <c r="D25" s="33"/>
      <c r="E25" s="33"/>
      <c r="F25" s="28"/>
      <c r="G25" s="28"/>
      <c r="H25" s="28"/>
      <c r="I25" s="28"/>
      <c r="J25" s="28"/>
      <c r="K25" s="28"/>
      <c r="L25" s="77"/>
      <c r="M25" s="78"/>
      <c r="N25" s="61"/>
      <c r="O25" s="71" t="str">
        <f>IF(Pivot!A100="", "", Pivot!A100)</f>
        <v>C0010</v>
      </c>
      <c r="P25" s="68">
        <f>IF(Pivot!B100="", "", Pivot!B100)</f>
        <v>900</v>
      </c>
      <c r="Q25" s="68">
        <f>IF(Pivot!C100="", "", Pivot!C100)</f>
        <v>1470</v>
      </c>
      <c r="R25" s="68">
        <f>IF(Pivot!D100="", "", Pivot!D100)</f>
        <v>1617</v>
      </c>
      <c r="S25" s="68">
        <f>IF(Pivot!E100="", "", Pivot!E100)</f>
        <v>1314</v>
      </c>
      <c r="T25" s="68">
        <f>IF(Pivot!F100="", "", Pivot!F100)</f>
        <v>941</v>
      </c>
      <c r="U25" s="70">
        <f>IF(Pivot!G100="", "", Pivot!G100)</f>
        <v>6242</v>
      </c>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c r="KE25" s="28"/>
      <c r="KF25" s="28"/>
      <c r="KG25" s="28"/>
      <c r="KH25" s="28"/>
      <c r="KI25" s="28"/>
      <c r="KJ25" s="28"/>
      <c r="KK25" s="28"/>
      <c r="KL25" s="28"/>
      <c r="KM25" s="28"/>
      <c r="KN25" s="28"/>
      <c r="KO25" s="28"/>
      <c r="KP25" s="28"/>
      <c r="KQ25" s="28"/>
      <c r="KR25" s="28"/>
      <c r="KS25" s="28"/>
      <c r="KT25" s="28"/>
      <c r="KU25" s="28"/>
      <c r="KV25" s="28"/>
      <c r="KW25" s="28"/>
      <c r="KX25" s="28"/>
      <c r="KY25" s="28"/>
      <c r="KZ25" s="28"/>
      <c r="LA25" s="28"/>
      <c r="LB25" s="28"/>
      <c r="LC25" s="28"/>
      <c r="LD25" s="28"/>
      <c r="LE25" s="28"/>
      <c r="LF25" s="28"/>
      <c r="LG25" s="28"/>
      <c r="LH25" s="28"/>
      <c r="LI25" s="28"/>
      <c r="LJ25" s="28"/>
      <c r="LK25" s="28"/>
      <c r="LL25" s="28"/>
      <c r="LM25" s="28"/>
      <c r="LN25" s="28"/>
      <c r="LO25" s="28"/>
      <c r="LP25" s="28"/>
      <c r="LQ25" s="28"/>
      <c r="LR25" s="28"/>
      <c r="LS25" s="28"/>
      <c r="LT25" s="28"/>
      <c r="LU25" s="28"/>
      <c r="LV25" s="28"/>
      <c r="LW25" s="28"/>
      <c r="LX25" s="28"/>
      <c r="LY25" s="28"/>
      <c r="LZ25" s="28"/>
      <c r="MA25" s="28"/>
      <c r="MB25" s="28"/>
      <c r="MC25" s="28"/>
      <c r="MD25" s="28"/>
      <c r="ME25" s="28"/>
      <c r="MF25" s="28"/>
      <c r="MG25" s="28"/>
      <c r="MH25" s="28"/>
      <c r="MI25" s="28"/>
      <c r="MJ25" s="28"/>
      <c r="MK25" s="28"/>
      <c r="ML25" s="28"/>
      <c r="MM25" s="28"/>
    </row>
    <row r="26" spans="1:351" ht="15.6" customHeight="1" x14ac:dyDescent="0.35">
      <c r="A26" s="33"/>
      <c r="B26" s="33"/>
      <c r="C26" s="33"/>
      <c r="D26" s="33"/>
      <c r="E26" s="33"/>
      <c r="F26" s="28"/>
      <c r="G26" s="28"/>
      <c r="H26" s="28"/>
      <c r="I26" s="28"/>
      <c r="J26" s="28"/>
      <c r="K26" s="28"/>
      <c r="L26" s="77"/>
      <c r="M26" s="78"/>
      <c r="N26" s="61"/>
      <c r="O26" s="71" t="str">
        <f>IF(Pivot!A101="", "", Pivot!A101)</f>
        <v>C0013</v>
      </c>
      <c r="P26" s="68">
        <f>IF(Pivot!B101="", "", Pivot!B101)</f>
        <v>1255</v>
      </c>
      <c r="Q26" s="68">
        <f>IF(Pivot!C101="", "", Pivot!C101)</f>
        <v>516</v>
      </c>
      <c r="R26" s="68">
        <f>IF(Pivot!D101="", "", Pivot!D101)</f>
        <v>1874</v>
      </c>
      <c r="S26" s="68">
        <f>IF(Pivot!E101="", "", Pivot!E101)</f>
        <v>1863</v>
      </c>
      <c r="T26" s="68">
        <f>IF(Pivot!F101="", "", Pivot!F101)</f>
        <v>1722</v>
      </c>
      <c r="U26" s="70">
        <f>IF(Pivot!G101="", "", Pivot!G101)</f>
        <v>7230</v>
      </c>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row>
    <row r="27" spans="1:351" ht="15.6" customHeight="1" x14ac:dyDescent="0.35">
      <c r="A27" s="33"/>
      <c r="B27" s="33"/>
      <c r="C27" s="33"/>
      <c r="D27" s="33"/>
      <c r="E27" s="33"/>
      <c r="F27" s="28"/>
      <c r="G27" s="28"/>
      <c r="H27" s="28"/>
      <c r="I27" s="28"/>
      <c r="J27" s="28"/>
      <c r="K27" s="28"/>
      <c r="L27" s="79"/>
      <c r="M27" s="79"/>
      <c r="N27" s="61"/>
      <c r="O27" s="71" t="str">
        <f>IF(Pivot!A102="", "", Pivot!A102)</f>
        <v>C0015</v>
      </c>
      <c r="P27" s="68">
        <f>IF(Pivot!B102="", "", Pivot!B102)</f>
        <v>1138</v>
      </c>
      <c r="Q27" s="68">
        <f>IF(Pivot!C102="", "", Pivot!C102)</f>
        <v>1898</v>
      </c>
      <c r="R27" s="68">
        <f>IF(Pivot!D102="", "", Pivot!D102)</f>
        <v>1482</v>
      </c>
      <c r="S27" s="68">
        <f>IF(Pivot!E102="", "", Pivot!E102)</f>
        <v>846</v>
      </c>
      <c r="T27" s="68">
        <f>IF(Pivot!F102="", "", Pivot!F102)</f>
        <v>1154</v>
      </c>
      <c r="U27" s="70">
        <f>IF(Pivot!G102="", "", Pivot!G102)</f>
        <v>6518</v>
      </c>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row>
    <row r="28" spans="1:351" ht="15.6" customHeight="1" x14ac:dyDescent="0.35">
      <c r="A28" s="33"/>
      <c r="B28" s="33"/>
      <c r="C28" s="33"/>
      <c r="D28" s="33"/>
      <c r="E28" s="33"/>
      <c r="F28" s="28"/>
      <c r="G28" s="28"/>
      <c r="H28" s="28"/>
      <c r="I28" s="28"/>
      <c r="J28" s="28"/>
      <c r="K28" s="28"/>
      <c r="L28" s="78"/>
      <c r="M28" s="78"/>
      <c r="N28" s="61"/>
      <c r="O28" s="71" t="str">
        <f>IF(Pivot!A103="", "", Pivot!A103)</f>
        <v>Columbus</v>
      </c>
      <c r="P28" s="68" t="str">
        <f>IF(Pivot!B103="", "", Pivot!B103)</f>
        <v/>
      </c>
      <c r="Q28" s="68" t="str">
        <f>IF(Pivot!C103="", "", Pivot!C103)</f>
        <v/>
      </c>
      <c r="R28" s="68" t="str">
        <f>IF(Pivot!D103="", "", Pivot!D103)</f>
        <v/>
      </c>
      <c r="S28" s="68" t="str">
        <f>IF(Pivot!E103="", "", Pivot!E103)</f>
        <v/>
      </c>
      <c r="T28" s="68" t="str">
        <f>IF(Pivot!F103="", "", Pivot!F103)</f>
        <v/>
      </c>
      <c r="U28" s="70" t="str">
        <f>IF(Pivot!G103="", "", Pivot!G103)</f>
        <v/>
      </c>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row>
    <row r="29" spans="1:351" ht="15.6" customHeight="1" x14ac:dyDescent="0.45">
      <c r="A29" s="33"/>
      <c r="B29" s="33"/>
      <c r="C29" s="33"/>
      <c r="D29" s="33"/>
      <c r="E29" s="33"/>
      <c r="F29" s="28"/>
      <c r="G29" s="28"/>
      <c r="H29" s="28"/>
      <c r="I29" s="28"/>
      <c r="J29" s="28"/>
      <c r="K29" s="28"/>
      <c r="L29" s="75"/>
      <c r="M29" s="75"/>
      <c r="N29" s="63"/>
      <c r="O29" s="71" t="str">
        <f>IF(Pivot!A104="", "", Pivot!A104)</f>
        <v>C0001</v>
      </c>
      <c r="P29" s="68">
        <f>IF(Pivot!B104="", "", Pivot!B104)</f>
        <v>1655</v>
      </c>
      <c r="Q29" s="68">
        <f>IF(Pivot!C104="", "", Pivot!C104)</f>
        <v>805</v>
      </c>
      <c r="R29" s="68">
        <f>IF(Pivot!D104="", "", Pivot!D104)</f>
        <v>2263</v>
      </c>
      <c r="S29" s="68">
        <f>IF(Pivot!E104="", "", Pivot!E104)</f>
        <v>987</v>
      </c>
      <c r="T29" s="68">
        <f>IF(Pivot!F104="", "", Pivot!F104)</f>
        <v>1075</v>
      </c>
      <c r="U29" s="70">
        <f>IF(Pivot!G104="", "", Pivot!G104)</f>
        <v>6785</v>
      </c>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row>
    <row r="30" spans="1:351" ht="15.6" customHeight="1" x14ac:dyDescent="0.45">
      <c r="A30" s="33"/>
      <c r="B30" s="33"/>
      <c r="C30" s="33"/>
      <c r="D30" s="33"/>
      <c r="E30" s="33"/>
      <c r="F30" s="28"/>
      <c r="G30" s="28"/>
      <c r="H30" s="28"/>
      <c r="I30" s="60"/>
      <c r="J30" s="28"/>
      <c r="K30" s="28"/>
      <c r="L30" s="80"/>
      <c r="M30" s="75"/>
      <c r="N30" s="63"/>
      <c r="O30" s="71" t="str">
        <f>IF(Pivot!A105="", "", Pivot!A105)</f>
        <v>C0005</v>
      </c>
      <c r="P30" s="68">
        <f>IF(Pivot!B105="", "", Pivot!B105)</f>
        <v>1104</v>
      </c>
      <c r="Q30" s="68">
        <f>IF(Pivot!C105="", "", Pivot!C105)</f>
        <v>2280</v>
      </c>
      <c r="R30" s="68">
        <f>IF(Pivot!D105="", "", Pivot!D105)</f>
        <v>1445</v>
      </c>
      <c r="S30" s="68">
        <f>IF(Pivot!E105="", "", Pivot!E105)</f>
        <v>1722</v>
      </c>
      <c r="T30" s="68">
        <f>IF(Pivot!F105="", "", Pivot!F105)</f>
        <v>1196</v>
      </c>
      <c r="U30" s="70">
        <f>IF(Pivot!G105="", "", Pivot!G105)</f>
        <v>7747</v>
      </c>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row>
    <row r="31" spans="1:351" ht="15.6" customHeight="1" x14ac:dyDescent="0.45">
      <c r="A31" s="33"/>
      <c r="B31" s="33"/>
      <c r="C31" s="33"/>
      <c r="D31" s="33"/>
      <c r="E31" s="33"/>
      <c r="F31" s="28"/>
      <c r="G31" s="28"/>
      <c r="H31" s="28"/>
      <c r="I31" s="28"/>
      <c r="J31" s="28"/>
      <c r="K31" s="28"/>
      <c r="L31" s="75"/>
      <c r="M31" s="75"/>
      <c r="N31" s="63"/>
      <c r="O31" s="71" t="str">
        <f>IF(Pivot!A106="", "", Pivot!A106)</f>
        <v>C0006</v>
      </c>
      <c r="P31" s="68">
        <f>IF(Pivot!B106="", "", Pivot!B106)</f>
        <v>372</v>
      </c>
      <c r="Q31" s="68">
        <f>IF(Pivot!C106="", "", Pivot!C106)</f>
        <v>1818</v>
      </c>
      <c r="R31" s="68">
        <f>IF(Pivot!D106="", "", Pivot!D106)</f>
        <v>1346</v>
      </c>
      <c r="S31" s="68">
        <f>IF(Pivot!E106="", "", Pivot!E106)</f>
        <v>1156</v>
      </c>
      <c r="T31" s="68">
        <f>IF(Pivot!F106="", "", Pivot!F106)</f>
        <v>1484</v>
      </c>
      <c r="U31" s="70">
        <f>IF(Pivot!G106="", "", Pivot!G106)</f>
        <v>6176</v>
      </c>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row>
    <row r="32" spans="1:351" ht="15.6" customHeight="1" x14ac:dyDescent="0.45">
      <c r="A32" s="33"/>
      <c r="B32" s="33"/>
      <c r="C32" s="33"/>
      <c r="D32" s="33"/>
      <c r="E32" s="33"/>
      <c r="F32" s="28"/>
      <c r="G32" s="28"/>
      <c r="H32" s="28"/>
      <c r="I32" s="28"/>
      <c r="J32" s="28"/>
      <c r="K32" s="28"/>
      <c r="L32" s="80"/>
      <c r="M32" s="75"/>
      <c r="N32" s="63"/>
      <c r="O32" s="71" t="str">
        <f>IF(Pivot!A107="", "", Pivot!A107)</f>
        <v>C0009</v>
      </c>
      <c r="P32" s="68">
        <f>IF(Pivot!B107="", "", Pivot!B107)</f>
        <v>1415</v>
      </c>
      <c r="Q32" s="68">
        <f>IF(Pivot!C107="", "", Pivot!C107)</f>
        <v>1271</v>
      </c>
      <c r="R32" s="68">
        <f>IF(Pivot!D107="", "", Pivot!D107)</f>
        <v>1214</v>
      </c>
      <c r="S32" s="68">
        <f>IF(Pivot!E107="", "", Pivot!E107)</f>
        <v>1135</v>
      </c>
      <c r="T32" s="68">
        <f>IF(Pivot!F107="", "", Pivot!F107)</f>
        <v>1566</v>
      </c>
      <c r="U32" s="70">
        <f>IF(Pivot!G107="", "", Pivot!G107)</f>
        <v>6601</v>
      </c>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row>
    <row r="33" spans="1:351" ht="15.6" customHeight="1" x14ac:dyDescent="0.45">
      <c r="A33" s="33"/>
      <c r="B33" s="33"/>
      <c r="C33" s="33"/>
      <c r="D33" s="33"/>
      <c r="E33" s="33"/>
      <c r="F33" s="28"/>
      <c r="G33" s="28"/>
      <c r="H33" s="28"/>
      <c r="I33" s="28"/>
      <c r="J33" s="28"/>
      <c r="K33" s="28"/>
      <c r="L33" s="74"/>
      <c r="M33" s="74"/>
      <c r="N33" s="63"/>
      <c r="O33" s="71" t="str">
        <f>IF(Pivot!A108="", "", Pivot!A108)</f>
        <v>C0014</v>
      </c>
      <c r="P33" s="68">
        <f>IF(Pivot!B108="", "", Pivot!B108)</f>
        <v>1362</v>
      </c>
      <c r="Q33" s="68">
        <f>IF(Pivot!C108="", "", Pivot!C108)</f>
        <v>1363</v>
      </c>
      <c r="R33" s="68">
        <f>IF(Pivot!D108="", "", Pivot!D108)</f>
        <v>1152</v>
      </c>
      <c r="S33" s="68">
        <f>IF(Pivot!E108="", "", Pivot!E108)</f>
        <v>777</v>
      </c>
      <c r="T33" s="68">
        <f>IF(Pivot!F108="", "", Pivot!F108)</f>
        <v>750</v>
      </c>
      <c r="U33" s="70">
        <f>IF(Pivot!G108="", "", Pivot!G108)</f>
        <v>5404</v>
      </c>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c r="JF33" s="28"/>
      <c r="JG33" s="28"/>
      <c r="JH33" s="28"/>
      <c r="JI33" s="28"/>
      <c r="JJ33" s="28"/>
      <c r="JK33" s="28"/>
      <c r="JL33" s="28"/>
      <c r="JM33" s="28"/>
      <c r="JN33" s="28"/>
      <c r="JO33" s="28"/>
      <c r="JP33" s="28"/>
      <c r="JQ33" s="28"/>
      <c r="JR33" s="28"/>
      <c r="JS33" s="28"/>
      <c r="JT33" s="28"/>
      <c r="JU33" s="28"/>
      <c r="JV33" s="28"/>
      <c r="JW33" s="28"/>
      <c r="JX33" s="28"/>
      <c r="JY33" s="28"/>
      <c r="JZ33" s="28"/>
      <c r="KA33" s="28"/>
      <c r="KB33" s="28"/>
      <c r="KC33" s="28"/>
      <c r="KD33" s="28"/>
      <c r="KE33" s="28"/>
      <c r="KF33" s="28"/>
      <c r="KG33" s="28"/>
      <c r="KH33" s="28"/>
      <c r="KI33" s="28"/>
      <c r="KJ33" s="28"/>
      <c r="KK33" s="28"/>
      <c r="KL33" s="28"/>
      <c r="KM33" s="28"/>
      <c r="KN33" s="28"/>
      <c r="KO33" s="28"/>
      <c r="KP33" s="28"/>
      <c r="KQ33" s="28"/>
      <c r="KR33" s="28"/>
      <c r="KS33" s="28"/>
      <c r="KT33" s="28"/>
      <c r="KU33" s="28"/>
      <c r="KV33" s="28"/>
      <c r="KW33" s="28"/>
      <c r="KX33" s="28"/>
      <c r="KY33" s="28"/>
      <c r="KZ33" s="28"/>
      <c r="LA33" s="28"/>
      <c r="LB33" s="28"/>
      <c r="LC33" s="28"/>
      <c r="LD33" s="28"/>
      <c r="LE33" s="28"/>
      <c r="LF33" s="28"/>
      <c r="LG33" s="28"/>
      <c r="LH33" s="28"/>
      <c r="LI33" s="28"/>
      <c r="LJ33" s="28"/>
      <c r="LK33" s="28"/>
      <c r="LL33" s="28"/>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row>
    <row r="34" spans="1:351" ht="15.6" customHeight="1" x14ac:dyDescent="0.45">
      <c r="A34" s="33"/>
      <c r="B34" s="33"/>
      <c r="C34" s="33"/>
      <c r="D34" s="33"/>
      <c r="E34" s="33"/>
      <c r="F34" s="28"/>
      <c r="G34" s="28"/>
      <c r="H34" s="28"/>
      <c r="I34" s="28"/>
      <c r="J34" s="28"/>
      <c r="K34" s="28"/>
      <c r="L34" s="75"/>
      <c r="M34" s="75"/>
      <c r="N34" s="62"/>
      <c r="O34" s="72" t="str">
        <f>IF(Pivot!A109="", "", Pivot!A109)</f>
        <v/>
      </c>
      <c r="P34" s="72" t="str">
        <f>IF(Pivot!B109="", "", Pivot!B109)</f>
        <v/>
      </c>
      <c r="Q34" s="72" t="str">
        <f>IF(Pivot!C109="", "", Pivot!C109)</f>
        <v/>
      </c>
      <c r="R34" s="72" t="str">
        <f>IF(Pivot!D109="", "", Pivot!D109)</f>
        <v/>
      </c>
      <c r="S34" s="72" t="str">
        <f>IF(Pivot!E109="", "", Pivot!E109)</f>
        <v/>
      </c>
      <c r="T34" s="72" t="str">
        <f>IF(Pivot!F109="", "", Pivot!F109)</f>
        <v/>
      </c>
      <c r="U34" s="72" t="str">
        <f>IF(Pivot!G109="", "", Pivot!G109)</f>
        <v/>
      </c>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c r="JF34" s="28"/>
      <c r="JG34" s="28"/>
      <c r="JH34" s="28"/>
      <c r="JI34" s="28"/>
      <c r="JJ34" s="28"/>
      <c r="JK34" s="28"/>
      <c r="JL34" s="28"/>
      <c r="JM34" s="28"/>
      <c r="JN34" s="28"/>
      <c r="JO34" s="28"/>
      <c r="JP34" s="28"/>
      <c r="JQ34" s="28"/>
      <c r="JR34" s="28"/>
      <c r="JS34" s="28"/>
      <c r="JT34" s="28"/>
      <c r="JU34" s="28"/>
      <c r="JV34" s="28"/>
      <c r="JW34" s="28"/>
      <c r="JX34" s="28"/>
      <c r="JY34" s="28"/>
      <c r="JZ34" s="28"/>
      <c r="KA34" s="28"/>
      <c r="KB34" s="28"/>
      <c r="KC34" s="28"/>
      <c r="KD34" s="28"/>
      <c r="KE34" s="28"/>
      <c r="KF34" s="28"/>
      <c r="KG34" s="28"/>
      <c r="KH34" s="28"/>
      <c r="KI34" s="28"/>
      <c r="KJ34" s="28"/>
      <c r="KK34" s="28"/>
      <c r="KL34" s="28"/>
      <c r="KM34" s="28"/>
      <c r="KN34" s="28"/>
      <c r="KO34" s="28"/>
      <c r="KP34" s="28"/>
      <c r="KQ34" s="28"/>
      <c r="KR34" s="28"/>
      <c r="KS34" s="28"/>
      <c r="KT34" s="28"/>
      <c r="KU34" s="28"/>
      <c r="KV34" s="28"/>
      <c r="KW34" s="28"/>
      <c r="KX34" s="28"/>
      <c r="KY34" s="28"/>
      <c r="KZ34" s="28"/>
      <c r="LA34" s="28"/>
      <c r="LB34" s="28"/>
      <c r="LC34" s="28"/>
      <c r="LD34" s="28"/>
      <c r="LE34" s="28"/>
      <c r="LF34" s="28"/>
      <c r="LG34" s="28"/>
      <c r="LH34" s="28"/>
      <c r="LI34" s="28"/>
      <c r="LJ34" s="28"/>
      <c r="LK34" s="28"/>
      <c r="LL34" s="28"/>
      <c r="LM34" s="28"/>
      <c r="LN34" s="28"/>
      <c r="LO34" s="28"/>
      <c r="LP34" s="28"/>
      <c r="LQ34" s="28"/>
      <c r="LR34" s="28"/>
      <c r="LS34" s="28"/>
      <c r="LT34" s="28"/>
      <c r="LU34" s="28"/>
      <c r="LV34" s="28"/>
      <c r="LW34" s="28"/>
      <c r="LX34" s="28"/>
      <c r="LY34" s="28"/>
      <c r="LZ34" s="28"/>
      <c r="MA34" s="28"/>
      <c r="MB34" s="28"/>
      <c r="MC34" s="28"/>
      <c r="MD34" s="28"/>
      <c r="ME34" s="28"/>
      <c r="MF34" s="28"/>
      <c r="MG34" s="28"/>
      <c r="MH34" s="28"/>
      <c r="MI34" s="28"/>
      <c r="MJ34" s="28"/>
      <c r="MK34" s="28"/>
      <c r="ML34" s="28"/>
      <c r="MM34" s="28"/>
    </row>
    <row r="35" spans="1:351" ht="16.2" customHeight="1" x14ac:dyDescent="0.45">
      <c r="A35" s="33"/>
      <c r="B35" s="33"/>
      <c r="C35" s="33"/>
      <c r="D35" s="33"/>
      <c r="E35" s="33"/>
      <c r="F35" s="28"/>
      <c r="G35" s="28"/>
      <c r="H35" s="28"/>
      <c r="I35" s="28"/>
      <c r="J35" s="28"/>
      <c r="K35" s="28"/>
      <c r="L35" s="76"/>
      <c r="M35" s="76"/>
      <c r="N35" s="62"/>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row>
    <row r="36" spans="1:351" ht="15.6" x14ac:dyDescent="0.3">
      <c r="A36" s="33"/>
      <c r="B36" s="33"/>
      <c r="C36" s="33"/>
      <c r="D36" s="33"/>
      <c r="E36" s="33"/>
      <c r="F36" s="28"/>
      <c r="G36" s="28"/>
      <c r="H36" s="28"/>
      <c r="I36" s="28"/>
      <c r="J36" s="28"/>
      <c r="K36" s="28"/>
      <c r="L36" s="28"/>
      <c r="M36" s="28"/>
      <c r="N36" s="28"/>
      <c r="O36" s="28"/>
      <c r="P36" s="28"/>
      <c r="Q36" s="73"/>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row>
    <row r="37" spans="1:351" x14ac:dyDescent="0.3">
      <c r="A37" s="33"/>
      <c r="B37" s="33"/>
      <c r="C37" s="33"/>
      <c r="D37" s="33"/>
      <c r="E37" s="33"/>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row>
    <row r="38" spans="1:351" x14ac:dyDescent="0.3">
      <c r="A38" s="33"/>
      <c r="B38" s="33"/>
      <c r="C38" s="33"/>
      <c r="D38" s="33"/>
      <c r="E38" s="33"/>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row>
    <row r="39" spans="1:351" x14ac:dyDescent="0.3">
      <c r="A39" s="33"/>
      <c r="B39" s="33"/>
      <c r="C39" s="33"/>
      <c r="D39" s="33"/>
      <c r="E39" s="33"/>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row>
    <row r="40" spans="1:351" x14ac:dyDescent="0.3">
      <c r="A40" s="33"/>
      <c r="B40" s="33"/>
      <c r="C40" s="33"/>
      <c r="D40" s="33"/>
      <c r="E40" s="33"/>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c r="JE40" s="28"/>
      <c r="JF40" s="28"/>
      <c r="JG40" s="28"/>
      <c r="JH40" s="28"/>
      <c r="JI40" s="28"/>
      <c r="JJ40" s="28"/>
      <c r="JK40" s="28"/>
      <c r="JL40" s="28"/>
      <c r="JM40" s="28"/>
      <c r="JN40" s="28"/>
      <c r="JO40" s="28"/>
      <c r="JP40" s="28"/>
      <c r="JQ40" s="28"/>
      <c r="JR40" s="28"/>
      <c r="JS40" s="28"/>
      <c r="JT40" s="28"/>
      <c r="JU40" s="28"/>
      <c r="JV40" s="28"/>
      <c r="JW40" s="28"/>
      <c r="JX40" s="28"/>
      <c r="JY40" s="28"/>
      <c r="JZ40" s="28"/>
      <c r="KA40" s="28"/>
      <c r="KB40" s="28"/>
      <c r="KC40" s="28"/>
      <c r="KD40" s="28"/>
      <c r="KE40" s="28"/>
      <c r="KF40" s="28"/>
      <c r="KG40" s="28"/>
      <c r="KH40" s="28"/>
      <c r="KI40" s="28"/>
      <c r="KJ40" s="28"/>
      <c r="KK40" s="28"/>
      <c r="KL40" s="28"/>
      <c r="KM40" s="28"/>
      <c r="KN40" s="28"/>
      <c r="KO40" s="28"/>
      <c r="KP40" s="28"/>
      <c r="KQ40" s="28"/>
      <c r="KR40" s="28"/>
      <c r="KS40" s="28"/>
      <c r="KT40" s="28"/>
      <c r="KU40" s="28"/>
      <c r="KV40" s="28"/>
      <c r="KW40" s="28"/>
      <c r="KX40" s="28"/>
      <c r="KY40" s="28"/>
      <c r="KZ40" s="28"/>
      <c r="LA40" s="28"/>
      <c r="LB40" s="28"/>
      <c r="LC40" s="28"/>
      <c r="LD40" s="28"/>
      <c r="LE40" s="28"/>
      <c r="LF40" s="28"/>
      <c r="LG40" s="28"/>
      <c r="LH40" s="28"/>
      <c r="LI40" s="28"/>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row>
    <row r="41" spans="1:351" x14ac:dyDescent="0.3">
      <c r="A41" s="33"/>
      <c r="B41" s="33"/>
      <c r="C41" s="33"/>
      <c r="D41" s="33"/>
      <c r="E41" s="33"/>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c r="JF41" s="28"/>
      <c r="JG41" s="28"/>
      <c r="JH41" s="28"/>
      <c r="JI41" s="28"/>
      <c r="JJ41" s="28"/>
      <c r="JK41" s="28"/>
      <c r="JL41" s="28"/>
      <c r="JM41" s="28"/>
      <c r="JN41" s="28"/>
      <c r="JO41" s="28"/>
      <c r="JP41" s="28"/>
      <c r="JQ41" s="28"/>
      <c r="JR41" s="28"/>
      <c r="JS41" s="28"/>
      <c r="JT41" s="28"/>
      <c r="JU41" s="28"/>
      <c r="JV41" s="28"/>
      <c r="JW41" s="28"/>
      <c r="JX41" s="28"/>
      <c r="JY41" s="28"/>
      <c r="JZ41" s="28"/>
      <c r="KA41" s="28"/>
      <c r="KB41" s="28"/>
      <c r="KC41" s="28"/>
      <c r="KD41" s="28"/>
      <c r="KE41" s="28"/>
      <c r="KF41" s="28"/>
      <c r="KG41" s="28"/>
      <c r="KH41" s="28"/>
      <c r="KI41" s="28"/>
      <c r="KJ41" s="28"/>
      <c r="KK41" s="28"/>
      <c r="KL41" s="28"/>
      <c r="KM41" s="28"/>
      <c r="KN41" s="28"/>
      <c r="KO41" s="28"/>
      <c r="KP41" s="28"/>
      <c r="KQ41" s="28"/>
      <c r="KR41" s="28"/>
      <c r="KS41" s="28"/>
      <c r="KT41" s="28"/>
      <c r="KU41" s="28"/>
      <c r="KV41" s="28"/>
      <c r="KW41" s="28"/>
      <c r="KX41" s="28"/>
      <c r="KY41" s="28"/>
      <c r="KZ41" s="28"/>
      <c r="LA41" s="28"/>
      <c r="LB41" s="28"/>
      <c r="LC41" s="28"/>
      <c r="LD41" s="28"/>
      <c r="LE41" s="28"/>
      <c r="LF41" s="28"/>
      <c r="LG41" s="28"/>
      <c r="LH41" s="28"/>
      <c r="LI41" s="28"/>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row>
    <row r="42" spans="1:351" x14ac:dyDescent="0.3">
      <c r="A42" s="33"/>
      <c r="B42" s="33"/>
      <c r="C42" s="33"/>
      <c r="D42" s="33"/>
      <c r="E42" s="33"/>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row>
    <row r="43" spans="1:351" x14ac:dyDescent="0.3">
      <c r="A43" s="33"/>
      <c r="B43" s="33"/>
      <c r="C43" s="33"/>
      <c r="D43" s="33"/>
      <c r="E43" s="33"/>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row>
    <row r="44" spans="1:351" x14ac:dyDescent="0.3">
      <c r="A44" s="33"/>
      <c r="B44" s="33"/>
      <c r="C44" s="33"/>
      <c r="D44" s="33"/>
      <c r="E44" s="33"/>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c r="JD44" s="28"/>
      <c r="JE44" s="28"/>
      <c r="JF44" s="28"/>
      <c r="JG44" s="28"/>
      <c r="JH44" s="28"/>
      <c r="JI44" s="28"/>
      <c r="JJ44" s="28"/>
      <c r="JK44" s="28"/>
      <c r="JL44" s="28"/>
      <c r="JM44" s="28"/>
      <c r="JN44" s="28"/>
      <c r="JO44" s="28"/>
      <c r="JP44" s="28"/>
      <c r="JQ44" s="28"/>
      <c r="JR44" s="28"/>
      <c r="JS44" s="28"/>
      <c r="JT44" s="28"/>
      <c r="JU44" s="28"/>
      <c r="JV44" s="28"/>
      <c r="JW44" s="28"/>
      <c r="JX44" s="28"/>
      <c r="JY44" s="28"/>
      <c r="JZ44" s="28"/>
      <c r="KA44" s="28"/>
      <c r="KB44" s="28"/>
      <c r="KC44" s="28"/>
      <c r="KD44" s="28"/>
      <c r="KE44" s="28"/>
      <c r="KF44" s="28"/>
      <c r="KG44" s="28"/>
      <c r="KH44" s="28"/>
      <c r="KI44" s="28"/>
      <c r="KJ44" s="28"/>
      <c r="KK44" s="28"/>
      <c r="KL44" s="28"/>
      <c r="KM44" s="28"/>
      <c r="KN44" s="28"/>
      <c r="KO44" s="28"/>
      <c r="KP44" s="28"/>
      <c r="KQ44" s="28"/>
      <c r="KR44" s="28"/>
      <c r="KS44" s="28"/>
      <c r="KT44" s="28"/>
      <c r="KU44" s="28"/>
      <c r="KV44" s="28"/>
      <c r="KW44" s="28"/>
      <c r="KX44" s="28"/>
      <c r="KY44" s="28"/>
      <c r="KZ44" s="28"/>
      <c r="LA44" s="28"/>
      <c r="LB44" s="28"/>
      <c r="LC44" s="28"/>
      <c r="LD44" s="28"/>
      <c r="LE44" s="28"/>
      <c r="LF44" s="28"/>
      <c r="LG44" s="28"/>
      <c r="LH44" s="28"/>
      <c r="LI44" s="28"/>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row>
    <row r="45" spans="1:351" x14ac:dyDescent="0.3">
      <c r="A45" s="33"/>
      <c r="B45" s="33"/>
      <c r="C45" s="33"/>
      <c r="D45" s="33"/>
      <c r="E45" s="33"/>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c r="IX45" s="28"/>
      <c r="IY45" s="28"/>
      <c r="IZ45" s="28"/>
      <c r="JA45" s="28"/>
      <c r="JB45" s="28"/>
      <c r="JC45" s="28"/>
      <c r="JD45" s="28"/>
      <c r="JE45" s="28"/>
      <c r="JF45" s="28"/>
      <c r="JG45" s="28"/>
      <c r="JH45" s="28"/>
      <c r="JI45" s="28"/>
      <c r="JJ45" s="28"/>
      <c r="JK45" s="28"/>
      <c r="JL45" s="28"/>
      <c r="JM45" s="28"/>
      <c r="JN45" s="28"/>
      <c r="JO45" s="28"/>
      <c r="JP45" s="28"/>
      <c r="JQ45" s="28"/>
      <c r="JR45" s="28"/>
      <c r="JS45" s="28"/>
      <c r="JT45" s="28"/>
      <c r="JU45" s="28"/>
      <c r="JV45" s="28"/>
      <c r="JW45" s="28"/>
      <c r="JX45" s="28"/>
      <c r="JY45" s="28"/>
      <c r="JZ45" s="28"/>
      <c r="KA45" s="28"/>
      <c r="KB45" s="28"/>
      <c r="KC45" s="28"/>
      <c r="KD45" s="28"/>
      <c r="KE45" s="28"/>
      <c r="KF45" s="28"/>
      <c r="KG45" s="28"/>
      <c r="KH45" s="28"/>
      <c r="KI45" s="28"/>
      <c r="KJ45" s="28"/>
      <c r="KK45" s="28"/>
      <c r="KL45" s="28"/>
      <c r="KM45" s="28"/>
      <c r="KN45" s="28"/>
      <c r="KO45" s="28"/>
      <c r="KP45" s="28"/>
      <c r="KQ45" s="28"/>
      <c r="KR45" s="28"/>
      <c r="KS45" s="28"/>
      <c r="KT45" s="28"/>
      <c r="KU45" s="28"/>
      <c r="KV45" s="28"/>
      <c r="KW45" s="28"/>
      <c r="KX45" s="28"/>
      <c r="KY45" s="28"/>
      <c r="KZ45" s="28"/>
      <c r="LA45" s="28"/>
      <c r="LB45" s="28"/>
      <c r="LC45" s="28"/>
      <c r="LD45" s="28"/>
      <c r="LE45" s="28"/>
      <c r="LF45" s="28"/>
      <c r="LG45" s="28"/>
      <c r="LH45" s="28"/>
      <c r="LI45" s="28"/>
      <c r="LJ45" s="28"/>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row>
    <row r="46" spans="1:351" x14ac:dyDescent="0.3">
      <c r="A46" s="33"/>
      <c r="B46" s="33"/>
      <c r="C46" s="33"/>
      <c r="D46" s="33"/>
      <c r="E46" s="33"/>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c r="IX46" s="28"/>
      <c r="IY46" s="28"/>
      <c r="IZ46" s="28"/>
      <c r="JA46" s="28"/>
      <c r="JB46" s="28"/>
      <c r="JC46" s="28"/>
      <c r="JD46" s="28"/>
      <c r="JE46" s="28"/>
      <c r="JF46" s="28"/>
      <c r="JG46" s="28"/>
      <c r="JH46" s="28"/>
      <c r="JI46" s="28"/>
      <c r="JJ46" s="28"/>
      <c r="JK46" s="28"/>
      <c r="JL46" s="28"/>
      <c r="JM46" s="28"/>
      <c r="JN46" s="28"/>
      <c r="JO46" s="28"/>
      <c r="JP46" s="28"/>
      <c r="JQ46" s="28"/>
      <c r="JR46" s="28"/>
      <c r="JS46" s="28"/>
      <c r="JT46" s="28"/>
      <c r="JU46" s="28"/>
      <c r="JV46" s="28"/>
      <c r="JW46" s="28"/>
      <c r="JX46" s="28"/>
      <c r="JY46" s="28"/>
      <c r="JZ46" s="28"/>
      <c r="KA46" s="28"/>
      <c r="KB46" s="28"/>
      <c r="KC46" s="28"/>
      <c r="KD46" s="28"/>
      <c r="KE46" s="28"/>
      <c r="KF46" s="28"/>
      <c r="KG46" s="28"/>
      <c r="KH46" s="28"/>
      <c r="KI46" s="28"/>
      <c r="KJ46" s="28"/>
      <c r="KK46" s="28"/>
      <c r="KL46" s="28"/>
      <c r="KM46" s="28"/>
      <c r="KN46" s="28"/>
      <c r="KO46" s="28"/>
      <c r="KP46" s="28"/>
      <c r="KQ46" s="28"/>
      <c r="KR46" s="28"/>
      <c r="KS46" s="28"/>
      <c r="KT46" s="28"/>
      <c r="KU46" s="28"/>
      <c r="KV46" s="28"/>
      <c r="KW46" s="28"/>
      <c r="KX46" s="28"/>
      <c r="KY46" s="28"/>
      <c r="KZ46" s="28"/>
      <c r="LA46" s="28"/>
      <c r="LB46" s="28"/>
      <c r="LC46" s="28"/>
      <c r="LD46" s="28"/>
      <c r="LE46" s="28"/>
      <c r="LF46" s="28"/>
      <c r="LG46" s="28"/>
      <c r="LH46" s="28"/>
      <c r="LI46" s="28"/>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row>
    <row r="47" spans="1:351" x14ac:dyDescent="0.3">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c r="IX47" s="28"/>
      <c r="IY47" s="28"/>
      <c r="IZ47" s="28"/>
      <c r="JA47" s="28"/>
      <c r="JB47" s="28"/>
      <c r="JC47" s="28"/>
      <c r="JD47" s="28"/>
      <c r="JE47" s="28"/>
      <c r="JF47" s="28"/>
      <c r="JG47" s="28"/>
      <c r="JH47" s="28"/>
      <c r="JI47" s="28"/>
      <c r="JJ47" s="28"/>
      <c r="JK47" s="28"/>
      <c r="JL47" s="28"/>
      <c r="JM47" s="28"/>
      <c r="JN47" s="28"/>
      <c r="JO47" s="28"/>
      <c r="JP47" s="28"/>
      <c r="JQ47" s="28"/>
      <c r="JR47" s="28"/>
      <c r="JS47" s="28"/>
      <c r="JT47" s="28"/>
      <c r="JU47" s="28"/>
      <c r="JV47" s="28"/>
      <c r="JW47" s="28"/>
      <c r="JX47" s="28"/>
      <c r="JY47" s="28"/>
      <c r="JZ47" s="28"/>
      <c r="KA47" s="28"/>
      <c r="KB47" s="28"/>
      <c r="KC47" s="28"/>
      <c r="KD47" s="28"/>
      <c r="KE47" s="28"/>
      <c r="KF47" s="28"/>
      <c r="KG47" s="28"/>
      <c r="KH47" s="28"/>
      <c r="KI47" s="28"/>
      <c r="KJ47" s="28"/>
      <c r="KK47" s="28"/>
      <c r="KL47" s="28"/>
      <c r="KM47" s="28"/>
      <c r="KN47" s="28"/>
      <c r="KO47" s="28"/>
      <c r="KP47" s="28"/>
      <c r="KQ47" s="28"/>
      <c r="KR47" s="28"/>
      <c r="KS47" s="28"/>
      <c r="KT47" s="28"/>
      <c r="KU47" s="28"/>
      <c r="KV47" s="28"/>
      <c r="KW47" s="28"/>
      <c r="KX47" s="28"/>
      <c r="KY47" s="28"/>
      <c r="KZ47" s="28"/>
      <c r="LA47" s="28"/>
      <c r="LB47" s="28"/>
      <c r="LC47" s="28"/>
      <c r="LD47" s="28"/>
      <c r="LE47" s="28"/>
      <c r="LF47" s="28"/>
      <c r="LG47" s="28"/>
      <c r="LH47" s="28"/>
      <c r="LI47" s="28"/>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c r="MK47" s="28"/>
      <c r="ML47" s="28"/>
      <c r="MM47" s="28"/>
    </row>
    <row r="48" spans="1:351" x14ac:dyDescent="0.3">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c r="IX48" s="28"/>
      <c r="IY48" s="28"/>
      <c r="IZ48" s="28"/>
      <c r="JA48" s="28"/>
      <c r="JB48" s="28"/>
      <c r="JC48" s="28"/>
      <c r="JD48" s="28"/>
      <c r="JE48" s="28"/>
      <c r="JF48" s="28"/>
      <c r="JG48" s="28"/>
      <c r="JH48" s="28"/>
      <c r="JI48" s="28"/>
      <c r="JJ48" s="28"/>
      <c r="JK48" s="28"/>
      <c r="JL48" s="28"/>
      <c r="JM48" s="28"/>
      <c r="JN48" s="28"/>
      <c r="JO48" s="28"/>
      <c r="JP48" s="28"/>
      <c r="JQ48" s="28"/>
      <c r="JR48" s="28"/>
      <c r="JS48" s="28"/>
      <c r="JT48" s="28"/>
      <c r="JU48" s="28"/>
      <c r="JV48" s="28"/>
      <c r="JW48" s="28"/>
      <c r="JX48" s="28"/>
      <c r="JY48" s="28"/>
      <c r="JZ48" s="28"/>
      <c r="KA48" s="28"/>
      <c r="KB48" s="28"/>
      <c r="KC48" s="28"/>
      <c r="KD48" s="28"/>
      <c r="KE48" s="28"/>
      <c r="KF48" s="28"/>
      <c r="KG48" s="28"/>
      <c r="KH48" s="28"/>
      <c r="KI48" s="28"/>
      <c r="KJ48" s="28"/>
      <c r="KK48" s="28"/>
      <c r="KL48" s="28"/>
      <c r="KM48" s="28"/>
      <c r="KN48" s="28"/>
      <c r="KO48" s="28"/>
      <c r="KP48" s="28"/>
      <c r="KQ48" s="28"/>
      <c r="KR48" s="28"/>
      <c r="KS48" s="28"/>
      <c r="KT48" s="28"/>
      <c r="KU48" s="28"/>
      <c r="KV48" s="28"/>
      <c r="KW48" s="28"/>
      <c r="KX48" s="28"/>
      <c r="KY48" s="28"/>
      <c r="KZ48" s="28"/>
      <c r="LA48" s="28"/>
      <c r="LB48" s="28"/>
      <c r="LC48" s="28"/>
      <c r="LD48" s="28"/>
      <c r="LE48" s="28"/>
      <c r="LF48" s="28"/>
      <c r="LG48" s="28"/>
      <c r="LH48" s="28"/>
      <c r="LI48" s="28"/>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c r="MK48" s="28"/>
      <c r="ML48" s="28"/>
      <c r="MM48" s="28"/>
    </row>
    <row r="49" spans="1:351" x14ac:dyDescent="0.3">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c r="IX49" s="28"/>
      <c r="IY49" s="28"/>
      <c r="IZ49" s="28"/>
      <c r="JA49" s="28"/>
      <c r="JB49" s="28"/>
      <c r="JC49" s="28"/>
      <c r="JD49" s="28"/>
      <c r="JE49" s="28"/>
      <c r="JF49" s="28"/>
      <c r="JG49" s="28"/>
      <c r="JH49" s="28"/>
      <c r="JI49" s="28"/>
      <c r="JJ49" s="28"/>
      <c r="JK49" s="28"/>
      <c r="JL49" s="28"/>
      <c r="JM49" s="28"/>
      <c r="JN49" s="28"/>
      <c r="JO49" s="28"/>
      <c r="JP49" s="28"/>
      <c r="JQ49" s="28"/>
      <c r="JR49" s="28"/>
      <c r="JS49" s="28"/>
      <c r="JT49" s="28"/>
      <c r="JU49" s="28"/>
      <c r="JV49" s="28"/>
      <c r="JW49" s="28"/>
      <c r="JX49" s="28"/>
      <c r="JY49" s="28"/>
      <c r="JZ49" s="28"/>
      <c r="KA49" s="28"/>
      <c r="KB49" s="28"/>
      <c r="KC49" s="28"/>
      <c r="KD49" s="28"/>
      <c r="KE49" s="28"/>
      <c r="KF49" s="28"/>
      <c r="KG49" s="28"/>
      <c r="KH49" s="28"/>
      <c r="KI49" s="28"/>
      <c r="KJ49" s="28"/>
      <c r="KK49" s="28"/>
      <c r="KL49" s="28"/>
      <c r="KM49" s="28"/>
      <c r="KN49" s="28"/>
      <c r="KO49" s="28"/>
      <c r="KP49" s="28"/>
      <c r="KQ49" s="28"/>
      <c r="KR49" s="28"/>
      <c r="KS49" s="28"/>
      <c r="KT49" s="28"/>
      <c r="KU49" s="28"/>
      <c r="KV49" s="28"/>
      <c r="KW49" s="28"/>
      <c r="KX49" s="28"/>
      <c r="KY49" s="28"/>
      <c r="KZ49" s="28"/>
      <c r="LA49" s="28"/>
      <c r="LB49" s="28"/>
      <c r="LC49" s="28"/>
      <c r="LD49" s="28"/>
      <c r="LE49" s="28"/>
      <c r="LF49" s="28"/>
      <c r="LG49" s="28"/>
      <c r="LH49" s="28"/>
      <c r="LI49" s="28"/>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c r="MK49" s="28"/>
      <c r="ML49" s="28"/>
      <c r="MM49" s="28"/>
    </row>
    <row r="50" spans="1:351" x14ac:dyDescent="0.3">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c r="IX50" s="28"/>
      <c r="IY50" s="28"/>
      <c r="IZ50" s="28"/>
      <c r="JA50" s="28"/>
      <c r="JB50" s="28"/>
      <c r="JC50" s="28"/>
      <c r="JD50" s="28"/>
      <c r="JE50" s="28"/>
      <c r="JF50" s="28"/>
      <c r="JG50" s="28"/>
      <c r="JH50" s="28"/>
      <c r="JI50" s="28"/>
      <c r="JJ50" s="28"/>
      <c r="JK50" s="28"/>
      <c r="JL50" s="28"/>
      <c r="JM50" s="28"/>
      <c r="JN50" s="28"/>
      <c r="JO50" s="28"/>
      <c r="JP50" s="28"/>
      <c r="JQ50" s="28"/>
      <c r="JR50" s="28"/>
      <c r="JS50" s="28"/>
      <c r="JT50" s="28"/>
      <c r="JU50" s="28"/>
      <c r="JV50" s="28"/>
      <c r="JW50" s="28"/>
      <c r="JX50" s="28"/>
      <c r="JY50" s="28"/>
      <c r="JZ50" s="28"/>
      <c r="KA50" s="28"/>
      <c r="KB50" s="28"/>
      <c r="KC50" s="28"/>
      <c r="KD50" s="28"/>
      <c r="KE50" s="28"/>
      <c r="KF50" s="28"/>
      <c r="KG50" s="28"/>
      <c r="KH50" s="28"/>
      <c r="KI50" s="28"/>
      <c r="KJ50" s="28"/>
      <c r="KK50" s="28"/>
      <c r="KL50" s="28"/>
      <c r="KM50" s="28"/>
      <c r="KN50" s="28"/>
      <c r="KO50" s="28"/>
      <c r="KP50" s="28"/>
      <c r="KQ50" s="28"/>
      <c r="KR50" s="28"/>
      <c r="KS50" s="28"/>
      <c r="KT50" s="28"/>
      <c r="KU50" s="28"/>
      <c r="KV50" s="28"/>
      <c r="KW50" s="28"/>
      <c r="KX50" s="28"/>
      <c r="KY50" s="28"/>
      <c r="KZ50" s="28"/>
      <c r="LA50" s="28"/>
      <c r="LB50" s="28"/>
      <c r="LC50" s="28"/>
      <c r="LD50" s="28"/>
      <c r="LE50" s="28"/>
      <c r="LF50" s="28"/>
      <c r="LG50" s="28"/>
      <c r="LH50" s="28"/>
      <c r="LI50" s="28"/>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row>
    <row r="51" spans="1:351" x14ac:dyDescent="0.3">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c r="IX51" s="28"/>
      <c r="IY51" s="28"/>
      <c r="IZ51" s="28"/>
      <c r="JA51" s="28"/>
      <c r="JB51" s="28"/>
      <c r="JC51" s="28"/>
      <c r="JD51" s="28"/>
      <c r="JE51" s="28"/>
      <c r="JF51" s="28"/>
      <c r="JG51" s="28"/>
      <c r="JH51" s="28"/>
      <c r="JI51" s="28"/>
      <c r="JJ51" s="28"/>
      <c r="JK51" s="28"/>
      <c r="JL51" s="28"/>
      <c r="JM51" s="28"/>
      <c r="JN51" s="28"/>
      <c r="JO51" s="28"/>
      <c r="JP51" s="28"/>
      <c r="JQ51" s="28"/>
      <c r="JR51" s="28"/>
      <c r="JS51" s="28"/>
      <c r="JT51" s="28"/>
      <c r="JU51" s="28"/>
      <c r="JV51" s="28"/>
      <c r="JW51" s="28"/>
      <c r="JX51" s="28"/>
      <c r="JY51" s="28"/>
      <c r="JZ51" s="28"/>
      <c r="KA51" s="28"/>
      <c r="KB51" s="28"/>
      <c r="KC51" s="28"/>
      <c r="KD51" s="28"/>
      <c r="KE51" s="28"/>
      <c r="KF51" s="28"/>
      <c r="KG51" s="28"/>
      <c r="KH51" s="28"/>
      <c r="KI51" s="28"/>
      <c r="KJ51" s="28"/>
      <c r="KK51" s="28"/>
      <c r="KL51" s="28"/>
      <c r="KM51" s="28"/>
      <c r="KN51" s="28"/>
      <c r="KO51" s="28"/>
      <c r="KP51" s="28"/>
      <c r="KQ51" s="28"/>
      <c r="KR51" s="28"/>
      <c r="KS51" s="28"/>
      <c r="KT51" s="28"/>
      <c r="KU51" s="28"/>
      <c r="KV51" s="28"/>
      <c r="KW51" s="28"/>
      <c r="KX51" s="28"/>
      <c r="KY51" s="28"/>
      <c r="KZ51" s="28"/>
      <c r="LA51" s="28"/>
      <c r="LB51" s="28"/>
      <c r="LC51" s="28"/>
      <c r="LD51" s="28"/>
      <c r="LE51" s="28"/>
      <c r="LF51" s="28"/>
      <c r="LG51" s="28"/>
      <c r="LH51" s="28"/>
      <c r="LI51" s="28"/>
      <c r="LJ51" s="28"/>
      <c r="LK51" s="28"/>
      <c r="LL51" s="28"/>
      <c r="LM51" s="28"/>
      <c r="LN51" s="28"/>
      <c r="LO51" s="28"/>
      <c r="LP51" s="28"/>
      <c r="LQ51" s="28"/>
      <c r="LR51" s="28"/>
      <c r="LS51" s="28"/>
      <c r="LT51" s="28"/>
      <c r="LU51" s="28"/>
      <c r="LV51" s="28"/>
      <c r="LW51" s="28"/>
      <c r="LX51" s="28"/>
      <c r="LY51" s="28"/>
      <c r="LZ51" s="28"/>
      <c r="MA51" s="28"/>
      <c r="MB51" s="28"/>
      <c r="MC51" s="28"/>
      <c r="MD51" s="28"/>
      <c r="ME51" s="28"/>
      <c r="MF51" s="28"/>
      <c r="MG51" s="28"/>
      <c r="MH51" s="28"/>
      <c r="MI51" s="28"/>
      <c r="MJ51" s="28"/>
      <c r="MK51" s="28"/>
      <c r="ML51" s="28"/>
      <c r="MM51" s="28"/>
    </row>
    <row r="52" spans="1:351" x14ac:dyDescent="0.3">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c r="IX52" s="28"/>
      <c r="IY52" s="28"/>
      <c r="IZ52" s="28"/>
      <c r="JA52" s="28"/>
      <c r="JB52" s="28"/>
      <c r="JC52" s="28"/>
      <c r="JD52" s="28"/>
      <c r="JE52" s="28"/>
      <c r="JF52" s="28"/>
      <c r="JG52" s="28"/>
      <c r="JH52" s="28"/>
      <c r="JI52" s="28"/>
      <c r="JJ52" s="28"/>
      <c r="JK52" s="28"/>
      <c r="JL52" s="28"/>
      <c r="JM52" s="28"/>
      <c r="JN52" s="28"/>
      <c r="JO52" s="28"/>
      <c r="JP52" s="28"/>
      <c r="JQ52" s="28"/>
      <c r="JR52" s="28"/>
      <c r="JS52" s="28"/>
      <c r="JT52" s="28"/>
      <c r="JU52" s="28"/>
      <c r="JV52" s="28"/>
      <c r="JW52" s="28"/>
      <c r="JX52" s="28"/>
      <c r="JY52" s="28"/>
      <c r="JZ52" s="28"/>
      <c r="KA52" s="28"/>
      <c r="KB52" s="28"/>
      <c r="KC52" s="28"/>
      <c r="KD52" s="28"/>
      <c r="KE52" s="28"/>
      <c r="KF52" s="28"/>
      <c r="KG52" s="28"/>
      <c r="KH52" s="28"/>
      <c r="KI52" s="28"/>
      <c r="KJ52" s="28"/>
      <c r="KK52" s="28"/>
      <c r="KL52" s="28"/>
      <c r="KM52" s="28"/>
      <c r="KN52" s="28"/>
      <c r="KO52" s="28"/>
      <c r="KP52" s="28"/>
      <c r="KQ52" s="28"/>
      <c r="KR52" s="28"/>
      <c r="KS52" s="28"/>
      <c r="KT52" s="28"/>
      <c r="KU52" s="28"/>
      <c r="KV52" s="28"/>
      <c r="KW52" s="28"/>
      <c r="KX52" s="28"/>
      <c r="KY52" s="28"/>
      <c r="KZ52" s="28"/>
      <c r="LA52" s="28"/>
      <c r="LB52" s="28"/>
      <c r="LC52" s="28"/>
      <c r="LD52" s="28"/>
      <c r="LE52" s="28"/>
      <c r="LF52" s="28"/>
      <c r="LG52" s="28"/>
      <c r="LH52" s="28"/>
      <c r="LI52" s="28"/>
      <c r="LJ52" s="28"/>
      <c r="LK52" s="28"/>
      <c r="LL52" s="28"/>
      <c r="LM52" s="28"/>
      <c r="LN52" s="28"/>
      <c r="LO52" s="28"/>
      <c r="LP52" s="28"/>
      <c r="LQ52" s="28"/>
      <c r="LR52" s="28"/>
      <c r="LS52" s="28"/>
      <c r="LT52" s="28"/>
      <c r="LU52" s="28"/>
      <c r="LV52" s="28"/>
      <c r="LW52" s="28"/>
      <c r="LX52" s="28"/>
      <c r="LY52" s="28"/>
      <c r="LZ52" s="28"/>
      <c r="MA52" s="28"/>
      <c r="MB52" s="28"/>
      <c r="MC52" s="28"/>
      <c r="MD52" s="28"/>
      <c r="ME52" s="28"/>
      <c r="MF52" s="28"/>
      <c r="MG52" s="28"/>
      <c r="MH52" s="28"/>
      <c r="MI52" s="28"/>
      <c r="MJ52" s="28"/>
      <c r="MK52" s="28"/>
      <c r="ML52" s="28"/>
      <c r="MM52" s="28"/>
    </row>
    <row r="53" spans="1:351" x14ac:dyDescent="0.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c r="JF53" s="28"/>
      <c r="JG53" s="28"/>
      <c r="JH53" s="28"/>
      <c r="JI53" s="28"/>
      <c r="JJ53" s="28"/>
      <c r="JK53" s="28"/>
      <c r="JL53" s="28"/>
      <c r="JM53" s="28"/>
      <c r="JN53" s="28"/>
      <c r="JO53" s="28"/>
      <c r="JP53" s="28"/>
      <c r="JQ53" s="28"/>
      <c r="JR53" s="28"/>
      <c r="JS53" s="28"/>
      <c r="JT53" s="28"/>
      <c r="JU53" s="28"/>
      <c r="JV53" s="28"/>
      <c r="JW53" s="28"/>
      <c r="JX53" s="28"/>
      <c r="JY53" s="28"/>
      <c r="JZ53" s="28"/>
      <c r="KA53" s="28"/>
      <c r="KB53" s="28"/>
      <c r="KC53" s="28"/>
      <c r="KD53" s="28"/>
      <c r="KE53" s="28"/>
      <c r="KF53" s="28"/>
      <c r="KG53" s="28"/>
      <c r="KH53" s="28"/>
      <c r="KI53" s="28"/>
      <c r="KJ53" s="28"/>
      <c r="KK53" s="28"/>
      <c r="KL53" s="28"/>
      <c r="KM53" s="28"/>
      <c r="KN53" s="28"/>
      <c r="KO53" s="28"/>
      <c r="KP53" s="28"/>
      <c r="KQ53" s="28"/>
      <c r="KR53" s="28"/>
      <c r="KS53" s="28"/>
      <c r="KT53" s="28"/>
      <c r="KU53" s="28"/>
      <c r="KV53" s="28"/>
      <c r="KW53" s="28"/>
      <c r="KX53" s="28"/>
      <c r="KY53" s="28"/>
      <c r="KZ53" s="28"/>
      <c r="LA53" s="28"/>
      <c r="LB53" s="28"/>
      <c r="LC53" s="28"/>
      <c r="LD53" s="28"/>
      <c r="LE53" s="28"/>
      <c r="LF53" s="28"/>
      <c r="LG53" s="28"/>
      <c r="LH53" s="28"/>
      <c r="LI53" s="28"/>
      <c r="LJ53" s="28"/>
      <c r="LK53" s="28"/>
      <c r="LL53" s="28"/>
      <c r="LM53" s="28"/>
      <c r="LN53" s="28"/>
      <c r="LO53" s="28"/>
      <c r="LP53" s="28"/>
      <c r="LQ53" s="28"/>
      <c r="LR53" s="28"/>
      <c r="LS53" s="28"/>
      <c r="LT53" s="28"/>
      <c r="LU53" s="28"/>
      <c r="LV53" s="28"/>
      <c r="LW53" s="28"/>
      <c r="LX53" s="28"/>
      <c r="LY53" s="28"/>
      <c r="LZ53" s="28"/>
      <c r="MA53" s="28"/>
      <c r="MB53" s="28"/>
      <c r="MC53" s="28"/>
      <c r="MD53" s="28"/>
      <c r="ME53" s="28"/>
      <c r="MF53" s="28"/>
      <c r="MG53" s="28"/>
      <c r="MH53" s="28"/>
      <c r="MI53" s="28"/>
      <c r="MJ53" s="28"/>
      <c r="MK53" s="28"/>
      <c r="ML53" s="28"/>
      <c r="MM53" s="28"/>
    </row>
    <row r="54" spans="1:351" x14ac:dyDescent="0.3">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c r="IX54" s="28"/>
      <c r="IY54" s="28"/>
      <c r="IZ54" s="28"/>
      <c r="JA54" s="28"/>
      <c r="JB54" s="28"/>
      <c r="JC54" s="28"/>
      <c r="JD54" s="28"/>
      <c r="JE54" s="28"/>
      <c r="JF54" s="28"/>
      <c r="JG54" s="28"/>
      <c r="JH54" s="28"/>
      <c r="JI54" s="28"/>
      <c r="JJ54" s="28"/>
      <c r="JK54" s="28"/>
      <c r="JL54" s="28"/>
      <c r="JM54" s="28"/>
      <c r="JN54" s="28"/>
      <c r="JO54" s="28"/>
      <c r="JP54" s="28"/>
      <c r="JQ54" s="28"/>
      <c r="JR54" s="28"/>
      <c r="JS54" s="28"/>
      <c r="JT54" s="28"/>
      <c r="JU54" s="28"/>
      <c r="JV54" s="28"/>
      <c r="JW54" s="28"/>
      <c r="JX54" s="28"/>
      <c r="JY54" s="28"/>
      <c r="JZ54" s="28"/>
      <c r="KA54" s="28"/>
      <c r="KB54" s="28"/>
      <c r="KC54" s="28"/>
      <c r="KD54" s="28"/>
      <c r="KE54" s="28"/>
      <c r="KF54" s="28"/>
      <c r="KG54" s="28"/>
      <c r="KH54" s="28"/>
      <c r="KI54" s="28"/>
      <c r="KJ54" s="28"/>
      <c r="KK54" s="28"/>
      <c r="KL54" s="28"/>
      <c r="KM54" s="28"/>
      <c r="KN54" s="28"/>
      <c r="KO54" s="28"/>
      <c r="KP54" s="28"/>
      <c r="KQ54" s="28"/>
      <c r="KR54" s="28"/>
      <c r="KS54" s="28"/>
      <c r="KT54" s="28"/>
      <c r="KU54" s="28"/>
      <c r="KV54" s="28"/>
      <c r="KW54" s="28"/>
      <c r="KX54" s="28"/>
      <c r="KY54" s="28"/>
      <c r="KZ54" s="28"/>
      <c r="LA54" s="28"/>
      <c r="LB54" s="28"/>
      <c r="LC54" s="28"/>
      <c r="LD54" s="28"/>
      <c r="LE54" s="28"/>
      <c r="LF54" s="28"/>
      <c r="LG54" s="28"/>
      <c r="LH54" s="28"/>
      <c r="LI54" s="28"/>
      <c r="LJ54" s="28"/>
      <c r="LK54" s="28"/>
      <c r="LL54" s="28"/>
      <c r="LM54" s="28"/>
      <c r="LN54" s="28"/>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row>
    <row r="55" spans="1:351" x14ac:dyDescent="0.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c r="IX55" s="28"/>
      <c r="IY55" s="28"/>
      <c r="IZ55" s="28"/>
      <c r="JA55" s="28"/>
      <c r="JB55" s="28"/>
      <c r="JC55" s="28"/>
      <c r="JD55" s="28"/>
      <c r="JE55" s="28"/>
      <c r="JF55" s="28"/>
      <c r="JG55" s="28"/>
      <c r="JH55" s="28"/>
      <c r="JI55" s="28"/>
      <c r="JJ55" s="28"/>
      <c r="JK55" s="28"/>
      <c r="JL55" s="28"/>
      <c r="JM55" s="28"/>
      <c r="JN55" s="28"/>
      <c r="JO55" s="28"/>
      <c r="JP55" s="28"/>
      <c r="JQ55" s="28"/>
      <c r="JR55" s="28"/>
      <c r="JS55" s="28"/>
      <c r="JT55" s="28"/>
      <c r="JU55" s="28"/>
      <c r="JV55" s="28"/>
      <c r="JW55" s="28"/>
      <c r="JX55" s="28"/>
      <c r="JY55" s="28"/>
      <c r="JZ55" s="28"/>
      <c r="KA55" s="28"/>
      <c r="KB55" s="28"/>
      <c r="KC55" s="28"/>
      <c r="KD55" s="28"/>
      <c r="KE55" s="28"/>
      <c r="KF55" s="28"/>
      <c r="KG55" s="28"/>
      <c r="KH55" s="28"/>
      <c r="KI55" s="28"/>
      <c r="KJ55" s="28"/>
      <c r="KK55" s="28"/>
      <c r="KL55" s="28"/>
      <c r="KM55" s="28"/>
      <c r="KN55" s="28"/>
      <c r="KO55" s="28"/>
      <c r="KP55" s="28"/>
      <c r="KQ55" s="28"/>
      <c r="KR55" s="28"/>
      <c r="KS55" s="28"/>
      <c r="KT55" s="28"/>
      <c r="KU55" s="28"/>
      <c r="KV55" s="28"/>
      <c r="KW55" s="28"/>
      <c r="KX55" s="28"/>
      <c r="KY55" s="28"/>
      <c r="KZ55" s="28"/>
      <c r="LA55" s="28"/>
      <c r="LB55" s="28"/>
      <c r="LC55" s="28"/>
      <c r="LD55" s="28"/>
      <c r="LE55" s="28"/>
      <c r="LF55" s="28"/>
      <c r="LG55" s="28"/>
      <c r="LH55" s="28"/>
      <c r="LI55" s="28"/>
      <c r="LJ55" s="28"/>
      <c r="LK55" s="28"/>
      <c r="LL55" s="28"/>
      <c r="LM55" s="28"/>
      <c r="LN55" s="28"/>
      <c r="LO55" s="28"/>
      <c r="LP55" s="28"/>
      <c r="LQ55" s="28"/>
      <c r="LR55" s="28"/>
      <c r="LS55" s="28"/>
      <c r="LT55" s="28"/>
      <c r="LU55" s="28"/>
      <c r="LV55" s="28"/>
      <c r="LW55" s="28"/>
      <c r="LX55" s="28"/>
      <c r="LY55" s="28"/>
      <c r="LZ55" s="28"/>
      <c r="MA55" s="28"/>
      <c r="MB55" s="28"/>
      <c r="MC55" s="28"/>
      <c r="MD55" s="28"/>
      <c r="ME55" s="28"/>
      <c r="MF55" s="28"/>
      <c r="MG55" s="28"/>
      <c r="MH55" s="28"/>
      <c r="MI55" s="28"/>
      <c r="MJ55" s="28"/>
      <c r="MK55" s="28"/>
      <c r="ML55" s="28"/>
      <c r="MM55" s="28"/>
    </row>
    <row r="56" spans="1:351" x14ac:dyDescent="0.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c r="IX56" s="28"/>
      <c r="IY56" s="28"/>
      <c r="IZ56" s="28"/>
      <c r="JA56" s="28"/>
      <c r="JB56" s="28"/>
      <c r="JC56" s="28"/>
      <c r="JD56" s="28"/>
      <c r="JE56" s="28"/>
      <c r="JF56" s="28"/>
      <c r="JG56" s="28"/>
      <c r="JH56" s="28"/>
      <c r="JI56" s="28"/>
      <c r="JJ56" s="28"/>
      <c r="JK56" s="28"/>
      <c r="JL56" s="28"/>
      <c r="JM56" s="28"/>
      <c r="JN56" s="28"/>
      <c r="JO56" s="28"/>
      <c r="JP56" s="28"/>
      <c r="JQ56" s="28"/>
      <c r="JR56" s="28"/>
      <c r="JS56" s="28"/>
      <c r="JT56" s="28"/>
      <c r="JU56" s="28"/>
      <c r="JV56" s="28"/>
      <c r="JW56" s="28"/>
      <c r="JX56" s="28"/>
      <c r="JY56" s="28"/>
      <c r="JZ56" s="28"/>
      <c r="KA56" s="28"/>
      <c r="KB56" s="28"/>
      <c r="KC56" s="28"/>
      <c r="KD56" s="28"/>
      <c r="KE56" s="28"/>
      <c r="KF56" s="28"/>
      <c r="KG56" s="28"/>
      <c r="KH56" s="28"/>
      <c r="KI56" s="28"/>
      <c r="KJ56" s="28"/>
      <c r="KK56" s="28"/>
      <c r="KL56" s="28"/>
      <c r="KM56" s="28"/>
      <c r="KN56" s="28"/>
      <c r="KO56" s="28"/>
      <c r="KP56" s="28"/>
      <c r="KQ56" s="28"/>
      <c r="KR56" s="28"/>
      <c r="KS56" s="28"/>
      <c r="KT56" s="28"/>
      <c r="KU56" s="28"/>
      <c r="KV56" s="28"/>
      <c r="KW56" s="28"/>
      <c r="KX56" s="28"/>
      <c r="KY56" s="28"/>
      <c r="KZ56" s="28"/>
      <c r="LA56" s="28"/>
      <c r="LB56" s="28"/>
      <c r="LC56" s="28"/>
      <c r="LD56" s="28"/>
      <c r="LE56" s="28"/>
      <c r="LF56" s="28"/>
      <c r="LG56" s="28"/>
      <c r="LH56" s="28"/>
      <c r="LI56" s="28"/>
      <c r="LJ56" s="28"/>
      <c r="LK56" s="28"/>
      <c r="LL56" s="28"/>
      <c r="LM56" s="28"/>
      <c r="LN56" s="28"/>
      <c r="LO56" s="28"/>
      <c r="LP56" s="28"/>
      <c r="LQ56" s="28"/>
      <c r="LR56" s="28"/>
      <c r="LS56" s="28"/>
      <c r="LT56" s="28"/>
      <c r="LU56" s="28"/>
      <c r="LV56" s="28"/>
      <c r="LW56" s="28"/>
      <c r="LX56" s="28"/>
      <c r="LY56" s="28"/>
      <c r="LZ56" s="28"/>
      <c r="MA56" s="28"/>
      <c r="MB56" s="28"/>
      <c r="MC56" s="28"/>
      <c r="MD56" s="28"/>
      <c r="ME56" s="28"/>
      <c r="MF56" s="28"/>
      <c r="MG56" s="28"/>
      <c r="MH56" s="28"/>
      <c r="MI56" s="28"/>
      <c r="MJ56" s="28"/>
      <c r="MK56" s="28"/>
      <c r="ML56" s="28"/>
      <c r="MM56" s="28"/>
    </row>
    <row r="57" spans="1:351" x14ac:dyDescent="0.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c r="IF57" s="28"/>
      <c r="IG57" s="28"/>
      <c r="IH57" s="28"/>
      <c r="II57" s="28"/>
      <c r="IJ57" s="28"/>
      <c r="IK57" s="28"/>
      <c r="IL57" s="28"/>
      <c r="IM57" s="28"/>
      <c r="IN57" s="28"/>
      <c r="IO57" s="28"/>
      <c r="IP57" s="28"/>
      <c r="IQ57" s="28"/>
      <c r="IR57" s="28"/>
      <c r="IS57" s="28"/>
      <c r="IT57" s="28"/>
      <c r="IU57" s="28"/>
      <c r="IV57" s="28"/>
      <c r="IW57" s="28"/>
      <c r="IX57" s="28"/>
      <c r="IY57" s="28"/>
      <c r="IZ57" s="28"/>
      <c r="JA57" s="28"/>
      <c r="JB57" s="28"/>
      <c r="JC57" s="28"/>
      <c r="JD57" s="28"/>
      <c r="JE57" s="28"/>
      <c r="JF57" s="28"/>
      <c r="JG57" s="28"/>
      <c r="JH57" s="28"/>
      <c r="JI57" s="28"/>
      <c r="JJ57" s="28"/>
      <c r="JK57" s="28"/>
      <c r="JL57" s="28"/>
      <c r="JM57" s="28"/>
      <c r="JN57" s="28"/>
      <c r="JO57" s="28"/>
      <c r="JP57" s="28"/>
      <c r="JQ57" s="28"/>
      <c r="JR57" s="28"/>
      <c r="JS57" s="28"/>
      <c r="JT57" s="28"/>
      <c r="JU57" s="28"/>
      <c r="JV57" s="28"/>
      <c r="JW57" s="28"/>
      <c r="JX57" s="28"/>
      <c r="JY57" s="28"/>
      <c r="JZ57" s="28"/>
      <c r="KA57" s="28"/>
      <c r="KB57" s="28"/>
      <c r="KC57" s="28"/>
      <c r="KD57" s="28"/>
      <c r="KE57" s="28"/>
      <c r="KF57" s="28"/>
      <c r="KG57" s="28"/>
      <c r="KH57" s="28"/>
      <c r="KI57" s="28"/>
      <c r="KJ57" s="28"/>
      <c r="KK57" s="28"/>
      <c r="KL57" s="28"/>
      <c r="KM57" s="28"/>
      <c r="KN57" s="28"/>
      <c r="KO57" s="28"/>
      <c r="KP57" s="28"/>
      <c r="KQ57" s="28"/>
      <c r="KR57" s="28"/>
      <c r="KS57" s="28"/>
      <c r="KT57" s="28"/>
      <c r="KU57" s="28"/>
      <c r="KV57" s="28"/>
      <c r="KW57" s="28"/>
      <c r="KX57" s="28"/>
      <c r="KY57" s="28"/>
      <c r="KZ57" s="28"/>
      <c r="LA57" s="28"/>
      <c r="LB57" s="28"/>
      <c r="LC57" s="28"/>
      <c r="LD57" s="28"/>
      <c r="LE57" s="28"/>
      <c r="LF57" s="28"/>
      <c r="LG57" s="28"/>
      <c r="LH57" s="28"/>
      <c r="LI57" s="28"/>
      <c r="LJ57" s="28"/>
      <c r="LK57" s="28"/>
      <c r="LL57" s="28"/>
      <c r="LM57" s="28"/>
      <c r="LN57" s="28"/>
      <c r="LO57" s="28"/>
      <c r="LP57" s="28"/>
      <c r="LQ57" s="28"/>
      <c r="LR57" s="28"/>
      <c r="LS57" s="28"/>
      <c r="LT57" s="28"/>
      <c r="LU57" s="28"/>
      <c r="LV57" s="28"/>
      <c r="LW57" s="28"/>
      <c r="LX57" s="28"/>
      <c r="LY57" s="28"/>
      <c r="LZ57" s="28"/>
      <c r="MA57" s="28"/>
      <c r="MB57" s="28"/>
      <c r="MC57" s="28"/>
      <c r="MD57" s="28"/>
      <c r="ME57" s="28"/>
      <c r="MF57" s="28"/>
      <c r="MG57" s="28"/>
      <c r="MH57" s="28"/>
      <c r="MI57" s="28"/>
      <c r="MJ57" s="28"/>
      <c r="MK57" s="28"/>
      <c r="ML57" s="28"/>
      <c r="MM57" s="28"/>
    </row>
    <row r="58" spans="1:351" x14ac:dyDescent="0.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c r="IF58" s="28"/>
      <c r="IG58" s="28"/>
      <c r="IH58" s="28"/>
      <c r="II58" s="28"/>
      <c r="IJ58" s="28"/>
      <c r="IK58" s="28"/>
      <c r="IL58" s="28"/>
      <c r="IM58" s="28"/>
      <c r="IN58" s="28"/>
      <c r="IO58" s="28"/>
      <c r="IP58" s="28"/>
      <c r="IQ58" s="28"/>
      <c r="IR58" s="28"/>
      <c r="IS58" s="28"/>
      <c r="IT58" s="28"/>
      <c r="IU58" s="28"/>
      <c r="IV58" s="28"/>
      <c r="IW58" s="28"/>
      <c r="IX58" s="28"/>
      <c r="IY58" s="28"/>
      <c r="IZ58" s="28"/>
      <c r="JA58" s="28"/>
      <c r="JB58" s="28"/>
      <c r="JC58" s="28"/>
      <c r="JD58" s="28"/>
      <c r="JE58" s="28"/>
      <c r="JF58" s="28"/>
      <c r="JG58" s="28"/>
      <c r="JH58" s="28"/>
      <c r="JI58" s="28"/>
      <c r="JJ58" s="28"/>
      <c r="JK58" s="28"/>
      <c r="JL58" s="28"/>
      <c r="JM58" s="28"/>
      <c r="JN58" s="28"/>
      <c r="JO58" s="28"/>
      <c r="JP58" s="28"/>
      <c r="JQ58" s="28"/>
      <c r="JR58" s="28"/>
      <c r="JS58" s="28"/>
      <c r="JT58" s="28"/>
      <c r="JU58" s="28"/>
      <c r="JV58" s="28"/>
      <c r="JW58" s="28"/>
      <c r="JX58" s="28"/>
      <c r="JY58" s="28"/>
      <c r="JZ58" s="28"/>
      <c r="KA58" s="28"/>
      <c r="KB58" s="28"/>
      <c r="KC58" s="28"/>
      <c r="KD58" s="28"/>
      <c r="KE58" s="28"/>
      <c r="KF58" s="28"/>
      <c r="KG58" s="28"/>
      <c r="KH58" s="28"/>
      <c r="KI58" s="28"/>
      <c r="KJ58" s="28"/>
      <c r="KK58" s="28"/>
      <c r="KL58" s="28"/>
      <c r="KM58" s="28"/>
      <c r="KN58" s="28"/>
      <c r="KO58" s="28"/>
      <c r="KP58" s="28"/>
      <c r="KQ58" s="28"/>
      <c r="KR58" s="28"/>
      <c r="KS58" s="28"/>
      <c r="KT58" s="28"/>
      <c r="KU58" s="28"/>
      <c r="KV58" s="28"/>
      <c r="KW58" s="28"/>
      <c r="KX58" s="28"/>
      <c r="KY58" s="28"/>
      <c r="KZ58" s="28"/>
      <c r="LA58" s="28"/>
      <c r="LB58" s="28"/>
      <c r="LC58" s="28"/>
      <c r="LD58" s="28"/>
      <c r="LE58" s="28"/>
      <c r="LF58" s="28"/>
      <c r="LG58" s="28"/>
      <c r="LH58" s="28"/>
      <c r="LI58" s="28"/>
      <c r="LJ58" s="28"/>
      <c r="LK58" s="28"/>
      <c r="LL58" s="28"/>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row>
    <row r="59" spans="1:351" x14ac:dyDescent="0.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28"/>
      <c r="II59" s="28"/>
      <c r="IJ59" s="28"/>
      <c r="IK59" s="28"/>
      <c r="IL59" s="28"/>
      <c r="IM59" s="28"/>
      <c r="IN59" s="28"/>
      <c r="IO59" s="28"/>
      <c r="IP59" s="28"/>
      <c r="IQ59" s="28"/>
      <c r="IR59" s="28"/>
      <c r="IS59" s="28"/>
      <c r="IT59" s="28"/>
      <c r="IU59" s="28"/>
      <c r="IV59" s="28"/>
      <c r="IW59" s="28"/>
      <c r="IX59" s="28"/>
      <c r="IY59" s="28"/>
      <c r="IZ59" s="28"/>
      <c r="JA59" s="28"/>
      <c r="JB59" s="28"/>
      <c r="JC59" s="28"/>
      <c r="JD59" s="28"/>
      <c r="JE59" s="28"/>
      <c r="JF59" s="28"/>
      <c r="JG59" s="28"/>
      <c r="JH59" s="28"/>
      <c r="JI59" s="28"/>
      <c r="JJ59" s="28"/>
      <c r="JK59" s="28"/>
      <c r="JL59" s="28"/>
      <c r="JM59" s="28"/>
      <c r="JN59" s="28"/>
      <c r="JO59" s="28"/>
      <c r="JP59" s="28"/>
      <c r="JQ59" s="28"/>
      <c r="JR59" s="28"/>
      <c r="JS59" s="28"/>
      <c r="JT59" s="28"/>
      <c r="JU59" s="28"/>
      <c r="JV59" s="28"/>
      <c r="JW59" s="28"/>
      <c r="JX59" s="28"/>
      <c r="JY59" s="28"/>
      <c r="JZ59" s="28"/>
      <c r="KA59" s="28"/>
      <c r="KB59" s="28"/>
      <c r="KC59" s="28"/>
      <c r="KD59" s="28"/>
      <c r="KE59" s="28"/>
      <c r="KF59" s="28"/>
      <c r="KG59" s="28"/>
      <c r="KH59" s="28"/>
      <c r="KI59" s="28"/>
      <c r="KJ59" s="28"/>
      <c r="KK59" s="28"/>
      <c r="KL59" s="28"/>
      <c r="KM59" s="28"/>
      <c r="KN59" s="28"/>
      <c r="KO59" s="28"/>
      <c r="KP59" s="28"/>
      <c r="KQ59" s="28"/>
      <c r="KR59" s="28"/>
      <c r="KS59" s="28"/>
      <c r="KT59" s="28"/>
      <c r="KU59" s="28"/>
      <c r="KV59" s="28"/>
      <c r="KW59" s="28"/>
      <c r="KX59" s="28"/>
      <c r="KY59" s="28"/>
      <c r="KZ59" s="28"/>
      <c r="LA59" s="28"/>
      <c r="LB59" s="28"/>
      <c r="LC59" s="28"/>
      <c r="LD59" s="28"/>
      <c r="LE59" s="28"/>
      <c r="LF59" s="28"/>
      <c r="LG59" s="28"/>
      <c r="LH59" s="28"/>
      <c r="LI59" s="28"/>
      <c r="LJ59" s="28"/>
      <c r="LK59" s="28"/>
      <c r="LL59" s="28"/>
      <c r="LM59" s="28"/>
      <c r="LN59" s="28"/>
      <c r="LO59" s="28"/>
      <c r="LP59" s="28"/>
      <c r="LQ59" s="28"/>
      <c r="LR59" s="28"/>
      <c r="LS59" s="28"/>
      <c r="LT59" s="28"/>
      <c r="LU59" s="28"/>
      <c r="LV59" s="28"/>
      <c r="LW59" s="28"/>
      <c r="LX59" s="28"/>
      <c r="LY59" s="28"/>
      <c r="LZ59" s="28"/>
      <c r="MA59" s="28"/>
      <c r="MB59" s="28"/>
      <c r="MC59" s="28"/>
      <c r="MD59" s="28"/>
      <c r="ME59" s="28"/>
      <c r="MF59" s="28"/>
      <c r="MG59" s="28"/>
      <c r="MH59" s="28"/>
      <c r="MI59" s="28"/>
      <c r="MJ59" s="28"/>
      <c r="MK59" s="28"/>
      <c r="ML59" s="28"/>
      <c r="MM59" s="28"/>
    </row>
    <row r="60" spans="1:351" x14ac:dyDescent="0.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c r="JF60" s="28"/>
      <c r="JG60" s="28"/>
      <c r="JH60" s="28"/>
      <c r="JI60" s="28"/>
      <c r="JJ60" s="28"/>
      <c r="JK60" s="28"/>
      <c r="JL60" s="28"/>
      <c r="JM60" s="28"/>
      <c r="JN60" s="28"/>
      <c r="JO60" s="28"/>
      <c r="JP60" s="28"/>
      <c r="JQ60" s="28"/>
      <c r="JR60" s="28"/>
      <c r="JS60" s="28"/>
      <c r="JT60" s="28"/>
      <c r="JU60" s="28"/>
      <c r="JV60" s="28"/>
      <c r="JW60" s="28"/>
      <c r="JX60" s="28"/>
      <c r="JY60" s="28"/>
      <c r="JZ60" s="28"/>
      <c r="KA60" s="28"/>
      <c r="KB60" s="28"/>
      <c r="KC60" s="28"/>
      <c r="KD60" s="28"/>
      <c r="KE60" s="28"/>
      <c r="KF60" s="28"/>
      <c r="KG60" s="28"/>
      <c r="KH60" s="28"/>
      <c r="KI60" s="28"/>
      <c r="KJ60" s="28"/>
      <c r="KK60" s="28"/>
      <c r="KL60" s="28"/>
      <c r="KM60" s="28"/>
      <c r="KN60" s="28"/>
      <c r="KO60" s="28"/>
      <c r="KP60" s="28"/>
      <c r="KQ60" s="28"/>
      <c r="KR60" s="28"/>
      <c r="KS60" s="28"/>
      <c r="KT60" s="28"/>
      <c r="KU60" s="28"/>
      <c r="KV60" s="28"/>
      <c r="KW60" s="28"/>
      <c r="KX60" s="28"/>
      <c r="KY60" s="28"/>
      <c r="KZ60" s="28"/>
      <c r="LA60" s="28"/>
      <c r="LB60" s="28"/>
      <c r="LC60" s="28"/>
      <c r="LD60" s="28"/>
      <c r="LE60" s="28"/>
      <c r="LF60" s="28"/>
      <c r="LG60" s="28"/>
      <c r="LH60" s="28"/>
      <c r="LI60" s="28"/>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row>
    <row r="61" spans="1:351" x14ac:dyDescent="0.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c r="KE61" s="28"/>
      <c r="KF61" s="28"/>
      <c r="KG61" s="28"/>
      <c r="KH61" s="28"/>
      <c r="KI61" s="28"/>
      <c r="KJ61" s="28"/>
      <c r="KK61" s="28"/>
      <c r="KL61" s="28"/>
      <c r="KM61" s="28"/>
      <c r="KN61" s="28"/>
      <c r="KO61" s="28"/>
      <c r="KP61" s="28"/>
      <c r="KQ61" s="28"/>
      <c r="KR61" s="28"/>
      <c r="KS61" s="28"/>
      <c r="KT61" s="28"/>
      <c r="KU61" s="28"/>
      <c r="KV61" s="28"/>
      <c r="KW61" s="28"/>
      <c r="KX61" s="28"/>
      <c r="KY61" s="28"/>
      <c r="KZ61" s="28"/>
      <c r="LA61" s="28"/>
      <c r="LB61" s="28"/>
      <c r="LC61" s="28"/>
      <c r="LD61" s="28"/>
      <c r="LE61" s="28"/>
      <c r="LF61" s="28"/>
      <c r="LG61" s="28"/>
      <c r="LH61" s="28"/>
      <c r="LI61" s="28"/>
      <c r="LJ61" s="28"/>
      <c r="LK61" s="28"/>
      <c r="LL61" s="28"/>
      <c r="LM61" s="28"/>
      <c r="LN61" s="28"/>
      <c r="LO61" s="28"/>
      <c r="LP61" s="28"/>
      <c r="LQ61" s="28"/>
      <c r="LR61" s="28"/>
      <c r="LS61" s="28"/>
      <c r="LT61" s="28"/>
      <c r="LU61" s="28"/>
      <c r="LV61" s="28"/>
      <c r="LW61" s="28"/>
      <c r="LX61" s="28"/>
      <c r="LY61" s="28"/>
      <c r="LZ61" s="28"/>
      <c r="MA61" s="28"/>
      <c r="MB61" s="28"/>
      <c r="MC61" s="28"/>
      <c r="MD61" s="28"/>
      <c r="ME61" s="28"/>
      <c r="MF61" s="28"/>
      <c r="MG61" s="28"/>
      <c r="MH61" s="28"/>
      <c r="MI61" s="28"/>
      <c r="MJ61" s="28"/>
      <c r="MK61" s="28"/>
      <c r="ML61" s="28"/>
      <c r="MM61" s="28"/>
    </row>
    <row r="62" spans="1:351" x14ac:dyDescent="0.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row>
    <row r="63" spans="1:351" x14ac:dyDescent="0.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row>
    <row r="64" spans="1:351" x14ac:dyDescent="0.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28"/>
      <c r="II64" s="28"/>
      <c r="IJ64" s="28"/>
      <c r="IK64" s="28"/>
      <c r="IL64" s="28"/>
      <c r="IM64" s="28"/>
      <c r="IN64" s="28"/>
      <c r="IO64" s="28"/>
      <c r="IP64" s="28"/>
      <c r="IQ64" s="28"/>
      <c r="IR64" s="28"/>
      <c r="IS64" s="28"/>
      <c r="IT64" s="28"/>
      <c r="IU64" s="28"/>
      <c r="IV64" s="28"/>
      <c r="IW64" s="28"/>
      <c r="IX64" s="28"/>
      <c r="IY64" s="28"/>
      <c r="IZ64" s="28"/>
      <c r="JA64" s="28"/>
      <c r="JB64" s="28"/>
      <c r="JC64" s="28"/>
      <c r="JD64" s="28"/>
      <c r="JE64" s="28"/>
      <c r="JF64" s="28"/>
      <c r="JG64" s="28"/>
      <c r="JH64" s="28"/>
      <c r="JI64" s="28"/>
      <c r="JJ64" s="28"/>
      <c r="JK64" s="28"/>
      <c r="JL64" s="28"/>
      <c r="JM64" s="28"/>
      <c r="JN64" s="28"/>
      <c r="JO64" s="28"/>
      <c r="JP64" s="28"/>
      <c r="JQ64" s="28"/>
      <c r="JR64" s="28"/>
      <c r="JS64" s="28"/>
      <c r="JT64" s="28"/>
      <c r="JU64" s="28"/>
      <c r="JV64" s="28"/>
      <c r="JW64" s="28"/>
      <c r="JX64" s="28"/>
      <c r="JY64" s="28"/>
      <c r="JZ64" s="28"/>
      <c r="KA64" s="28"/>
      <c r="KB64" s="28"/>
      <c r="KC64" s="28"/>
      <c r="KD64" s="28"/>
      <c r="KE64" s="28"/>
      <c r="KF64" s="28"/>
      <c r="KG64" s="28"/>
      <c r="KH64" s="28"/>
      <c r="KI64" s="28"/>
      <c r="KJ64" s="28"/>
      <c r="KK64" s="28"/>
      <c r="KL64" s="28"/>
      <c r="KM64" s="28"/>
      <c r="KN64" s="28"/>
      <c r="KO64" s="28"/>
      <c r="KP64" s="28"/>
      <c r="KQ64" s="28"/>
      <c r="KR64" s="28"/>
      <c r="KS64" s="28"/>
      <c r="KT64" s="28"/>
      <c r="KU64" s="28"/>
      <c r="KV64" s="28"/>
      <c r="KW64" s="28"/>
      <c r="KX64" s="28"/>
      <c r="KY64" s="28"/>
      <c r="KZ64" s="28"/>
      <c r="LA64" s="28"/>
      <c r="LB64" s="28"/>
      <c r="LC64" s="28"/>
      <c r="LD64" s="28"/>
      <c r="LE64" s="28"/>
      <c r="LF64" s="28"/>
      <c r="LG64" s="28"/>
      <c r="LH64" s="28"/>
      <c r="LI64" s="28"/>
      <c r="LJ64" s="28"/>
      <c r="LK64" s="28"/>
      <c r="LL64" s="28"/>
      <c r="LM64" s="28"/>
      <c r="LN64" s="28"/>
      <c r="LO64" s="28"/>
      <c r="LP64" s="28"/>
      <c r="LQ64" s="28"/>
      <c r="LR64" s="28"/>
      <c r="LS64" s="28"/>
      <c r="LT64" s="28"/>
      <c r="LU64" s="28"/>
      <c r="LV64" s="28"/>
      <c r="LW64" s="28"/>
      <c r="LX64" s="28"/>
      <c r="LY64" s="28"/>
      <c r="LZ64" s="28"/>
      <c r="MA64" s="28"/>
      <c r="MB64" s="28"/>
      <c r="MC64" s="28"/>
      <c r="MD64" s="28"/>
      <c r="ME64" s="28"/>
      <c r="MF64" s="28"/>
      <c r="MG64" s="28"/>
      <c r="MH64" s="28"/>
      <c r="MI64" s="28"/>
      <c r="MJ64" s="28"/>
      <c r="MK64" s="28"/>
      <c r="ML64" s="28"/>
      <c r="MM64" s="28"/>
    </row>
    <row r="65" spans="1:351" x14ac:dyDescent="0.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c r="KE65" s="28"/>
      <c r="KF65" s="28"/>
      <c r="KG65" s="28"/>
      <c r="KH65" s="28"/>
      <c r="KI65" s="28"/>
      <c r="KJ65" s="28"/>
      <c r="KK65" s="28"/>
      <c r="KL65" s="28"/>
      <c r="KM65" s="28"/>
      <c r="KN65" s="28"/>
      <c r="KO65" s="28"/>
      <c r="KP65" s="28"/>
      <c r="KQ65" s="28"/>
      <c r="KR65" s="28"/>
      <c r="KS65" s="28"/>
      <c r="KT65" s="28"/>
      <c r="KU65" s="28"/>
      <c r="KV65" s="28"/>
      <c r="KW65" s="28"/>
      <c r="KX65" s="28"/>
      <c r="KY65" s="28"/>
      <c r="KZ65" s="28"/>
      <c r="LA65" s="28"/>
      <c r="LB65" s="28"/>
      <c r="LC65" s="28"/>
      <c r="LD65" s="28"/>
      <c r="LE65" s="28"/>
      <c r="LF65" s="28"/>
      <c r="LG65" s="28"/>
      <c r="LH65" s="28"/>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row>
    <row r="66" spans="1:351" x14ac:dyDescent="0.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c r="JO66" s="28"/>
      <c r="JP66" s="28"/>
      <c r="JQ66" s="28"/>
      <c r="JR66" s="28"/>
      <c r="JS66" s="28"/>
      <c r="JT66" s="28"/>
      <c r="JU66" s="28"/>
      <c r="JV66" s="28"/>
      <c r="JW66" s="28"/>
      <c r="JX66" s="28"/>
      <c r="JY66" s="28"/>
      <c r="JZ66" s="28"/>
      <c r="KA66" s="28"/>
      <c r="KB66" s="28"/>
      <c r="KC66" s="28"/>
      <c r="KD66" s="28"/>
      <c r="KE66" s="28"/>
      <c r="KF66" s="28"/>
      <c r="KG66" s="28"/>
      <c r="KH66" s="28"/>
      <c r="KI66" s="28"/>
      <c r="KJ66" s="28"/>
      <c r="KK66" s="28"/>
      <c r="KL66" s="28"/>
      <c r="KM66" s="28"/>
      <c r="KN66" s="28"/>
      <c r="KO66" s="28"/>
      <c r="KP66" s="28"/>
      <c r="KQ66" s="28"/>
      <c r="KR66" s="28"/>
      <c r="KS66" s="28"/>
      <c r="KT66" s="28"/>
      <c r="KU66" s="28"/>
      <c r="KV66" s="28"/>
      <c r="KW66" s="28"/>
      <c r="KX66" s="28"/>
      <c r="KY66" s="28"/>
      <c r="KZ66" s="28"/>
      <c r="LA66" s="28"/>
      <c r="LB66" s="28"/>
      <c r="LC66" s="28"/>
      <c r="LD66" s="28"/>
      <c r="LE66" s="28"/>
      <c r="LF66" s="28"/>
      <c r="LG66" s="28"/>
      <c r="LH66" s="28"/>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row>
    <row r="67" spans="1:351" x14ac:dyDescent="0.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row>
    <row r="68" spans="1:351" x14ac:dyDescent="0.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row>
    <row r="69" spans="1:351" x14ac:dyDescent="0.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row>
    <row r="70" spans="1:351" x14ac:dyDescent="0.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row>
    <row r="71" spans="1:351"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row>
    <row r="72" spans="1:351"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c r="IX72" s="28"/>
      <c r="IY72" s="28"/>
      <c r="IZ72" s="28"/>
      <c r="JA72" s="28"/>
      <c r="JB72" s="28"/>
      <c r="JC72" s="28"/>
      <c r="JD72" s="28"/>
      <c r="JE72" s="28"/>
      <c r="JF72" s="28"/>
      <c r="JG72" s="28"/>
      <c r="JH72" s="28"/>
      <c r="JI72" s="28"/>
      <c r="JJ72" s="28"/>
      <c r="JK72" s="28"/>
      <c r="JL72" s="28"/>
      <c r="JM72" s="28"/>
      <c r="JN72" s="28"/>
      <c r="JO72" s="28"/>
      <c r="JP72" s="28"/>
      <c r="JQ72" s="28"/>
      <c r="JR72" s="28"/>
      <c r="JS72" s="28"/>
      <c r="JT72" s="28"/>
      <c r="JU72" s="28"/>
      <c r="JV72" s="28"/>
      <c r="JW72" s="28"/>
      <c r="JX72" s="28"/>
      <c r="JY72" s="28"/>
      <c r="JZ72" s="28"/>
      <c r="KA72" s="28"/>
      <c r="KB72" s="28"/>
      <c r="KC72" s="28"/>
      <c r="KD72" s="28"/>
      <c r="KE72" s="28"/>
      <c r="KF72" s="28"/>
      <c r="KG72" s="28"/>
      <c r="KH72" s="28"/>
      <c r="KI72" s="28"/>
      <c r="KJ72" s="28"/>
      <c r="KK72" s="28"/>
      <c r="KL72" s="28"/>
      <c r="KM72" s="28"/>
      <c r="KN72" s="28"/>
      <c r="KO72" s="28"/>
      <c r="KP72" s="28"/>
      <c r="KQ72" s="28"/>
      <c r="KR72" s="28"/>
      <c r="KS72" s="28"/>
      <c r="KT72" s="28"/>
      <c r="KU72" s="28"/>
      <c r="KV72" s="28"/>
      <c r="KW72" s="28"/>
      <c r="KX72" s="28"/>
      <c r="KY72" s="28"/>
      <c r="KZ72" s="28"/>
      <c r="LA72" s="28"/>
      <c r="LB72" s="28"/>
      <c r="LC72" s="28"/>
      <c r="LD72" s="28"/>
      <c r="LE72" s="28"/>
      <c r="LF72" s="28"/>
      <c r="LG72" s="28"/>
      <c r="LH72" s="28"/>
      <c r="LI72" s="28"/>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row>
    <row r="73" spans="1:351"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c r="IJ73" s="28"/>
      <c r="IK73" s="28"/>
      <c r="IL73" s="28"/>
      <c r="IM73" s="28"/>
      <c r="IN73" s="28"/>
      <c r="IO73" s="28"/>
      <c r="IP73" s="28"/>
      <c r="IQ73" s="28"/>
      <c r="IR73" s="28"/>
      <c r="IS73" s="28"/>
      <c r="IT73" s="28"/>
      <c r="IU73" s="28"/>
      <c r="IV73" s="28"/>
      <c r="IW73" s="28"/>
      <c r="IX73" s="28"/>
      <c r="IY73" s="28"/>
      <c r="IZ73" s="28"/>
      <c r="JA73" s="28"/>
      <c r="JB73" s="28"/>
      <c r="JC73" s="28"/>
      <c r="JD73" s="28"/>
      <c r="JE73" s="28"/>
      <c r="JF73" s="28"/>
      <c r="JG73" s="28"/>
      <c r="JH73" s="28"/>
      <c r="JI73" s="28"/>
      <c r="JJ73" s="28"/>
      <c r="JK73" s="28"/>
      <c r="JL73" s="28"/>
      <c r="JM73" s="28"/>
      <c r="JN73" s="28"/>
      <c r="JO73" s="28"/>
      <c r="JP73" s="28"/>
      <c r="JQ73" s="28"/>
      <c r="JR73" s="28"/>
      <c r="JS73" s="28"/>
      <c r="JT73" s="28"/>
      <c r="JU73" s="28"/>
      <c r="JV73" s="28"/>
      <c r="JW73" s="28"/>
      <c r="JX73" s="28"/>
      <c r="JY73" s="28"/>
      <c r="JZ73" s="28"/>
      <c r="KA73" s="28"/>
      <c r="KB73" s="28"/>
      <c r="KC73" s="28"/>
      <c r="KD73" s="28"/>
      <c r="KE73" s="28"/>
      <c r="KF73" s="28"/>
      <c r="KG73" s="28"/>
      <c r="KH73" s="28"/>
      <c r="KI73" s="28"/>
      <c r="KJ73" s="28"/>
      <c r="KK73" s="28"/>
      <c r="KL73" s="28"/>
      <c r="KM73" s="28"/>
      <c r="KN73" s="28"/>
      <c r="KO73" s="28"/>
      <c r="KP73" s="28"/>
      <c r="KQ73" s="28"/>
      <c r="KR73" s="28"/>
      <c r="KS73" s="28"/>
      <c r="KT73" s="28"/>
      <c r="KU73" s="28"/>
      <c r="KV73" s="28"/>
      <c r="KW73" s="28"/>
      <c r="KX73" s="28"/>
      <c r="KY73" s="28"/>
      <c r="KZ73" s="28"/>
      <c r="LA73" s="28"/>
      <c r="LB73" s="28"/>
      <c r="LC73" s="28"/>
      <c r="LD73" s="28"/>
      <c r="LE73" s="28"/>
      <c r="LF73" s="28"/>
      <c r="LG73" s="28"/>
      <c r="LH73" s="28"/>
      <c r="LI73" s="28"/>
      <c r="LJ73" s="28"/>
      <c r="LK73" s="28"/>
      <c r="LL73" s="28"/>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row>
    <row r="74" spans="1:351"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O74" s="28"/>
      <c r="IP74" s="28"/>
      <c r="IQ74" s="28"/>
      <c r="IR74" s="28"/>
      <c r="IS74" s="28"/>
      <c r="IT74" s="28"/>
      <c r="IU74" s="28"/>
      <c r="IV74" s="28"/>
      <c r="IW74" s="28"/>
      <c r="IX74" s="28"/>
      <c r="IY74" s="28"/>
      <c r="IZ74" s="28"/>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c r="KE74" s="28"/>
      <c r="KF74" s="28"/>
      <c r="KG74" s="28"/>
      <c r="KH74" s="28"/>
      <c r="KI74" s="28"/>
      <c r="KJ74" s="28"/>
      <c r="KK74" s="28"/>
      <c r="KL74" s="28"/>
      <c r="KM74" s="28"/>
      <c r="KN74" s="28"/>
      <c r="KO74" s="28"/>
      <c r="KP74" s="28"/>
      <c r="KQ74" s="28"/>
      <c r="KR74" s="28"/>
      <c r="KS74" s="28"/>
      <c r="KT74" s="28"/>
      <c r="KU74" s="28"/>
      <c r="KV74" s="28"/>
      <c r="KW74" s="28"/>
      <c r="KX74" s="28"/>
      <c r="KY74" s="28"/>
      <c r="KZ74" s="28"/>
      <c r="LA74" s="28"/>
      <c r="LB74" s="28"/>
      <c r="LC74" s="28"/>
      <c r="LD74" s="28"/>
      <c r="LE74" s="28"/>
      <c r="LF74" s="28"/>
      <c r="LG74" s="28"/>
      <c r="LH74" s="28"/>
      <c r="LI74" s="28"/>
      <c r="LJ74" s="28"/>
      <c r="LK74" s="28"/>
      <c r="LL74" s="28"/>
      <c r="LM74" s="28"/>
      <c r="LN74" s="28"/>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row>
    <row r="75" spans="1:351"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row>
    <row r="76" spans="1:351"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28"/>
      <c r="HU76" s="28"/>
      <c r="HV76" s="28"/>
      <c r="HW76" s="28"/>
      <c r="HX76" s="28"/>
      <c r="HY76" s="28"/>
      <c r="HZ76" s="28"/>
      <c r="IA76" s="28"/>
      <c r="IB76" s="28"/>
      <c r="IC76" s="28"/>
      <c r="ID76" s="28"/>
      <c r="IE76" s="28"/>
      <c r="IF76" s="28"/>
      <c r="IG76" s="28"/>
      <c r="IH76" s="28"/>
      <c r="II76" s="28"/>
      <c r="IJ76" s="28"/>
      <c r="IK76" s="28"/>
      <c r="IL76" s="28"/>
      <c r="IM76" s="28"/>
      <c r="IN76" s="28"/>
      <c r="IO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c r="KE76" s="28"/>
      <c r="KF76" s="28"/>
      <c r="KG76" s="28"/>
      <c r="KH76" s="28"/>
      <c r="KI76" s="28"/>
      <c r="KJ76" s="28"/>
      <c r="KK76" s="28"/>
      <c r="KL76" s="28"/>
      <c r="KM76" s="28"/>
      <c r="KN76" s="28"/>
      <c r="KO76" s="28"/>
      <c r="KP76" s="28"/>
      <c r="KQ76" s="28"/>
      <c r="KR76" s="28"/>
      <c r="KS76" s="28"/>
      <c r="KT76" s="28"/>
      <c r="KU76" s="28"/>
      <c r="KV76" s="28"/>
      <c r="KW76" s="28"/>
      <c r="KX76" s="28"/>
      <c r="KY76" s="28"/>
      <c r="KZ76" s="28"/>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row>
    <row r="77" spans="1:351"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row>
    <row r="78" spans="1:351"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c r="HV78" s="28"/>
      <c r="HW78" s="28"/>
      <c r="HX78" s="28"/>
      <c r="HY78" s="28"/>
      <c r="HZ78" s="28"/>
      <c r="IA78" s="28"/>
      <c r="IB78" s="28"/>
      <c r="IC78" s="28"/>
      <c r="ID78" s="28"/>
      <c r="IE78" s="28"/>
      <c r="IF78" s="28"/>
      <c r="IG78" s="28"/>
      <c r="IH78" s="28"/>
      <c r="II78" s="28"/>
      <c r="IJ78" s="28"/>
      <c r="IK78" s="28"/>
      <c r="IL78" s="28"/>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c r="KE78" s="28"/>
      <c r="KF78" s="28"/>
      <c r="KG78" s="28"/>
      <c r="KH78" s="28"/>
      <c r="KI78" s="28"/>
      <c r="KJ78" s="28"/>
      <c r="KK78" s="28"/>
      <c r="KL78" s="28"/>
      <c r="KM78" s="28"/>
      <c r="KN78" s="28"/>
      <c r="KO78" s="28"/>
      <c r="KP78" s="28"/>
      <c r="KQ78" s="28"/>
      <c r="KR78" s="28"/>
      <c r="KS78" s="28"/>
      <c r="KT78" s="28"/>
      <c r="KU78" s="28"/>
      <c r="KV78" s="28"/>
      <c r="KW78" s="28"/>
      <c r="KX78" s="28"/>
      <c r="KY78" s="28"/>
      <c r="KZ78" s="28"/>
      <c r="LA78" s="28"/>
      <c r="LB78" s="28"/>
      <c r="LC78" s="28"/>
      <c r="LD78" s="28"/>
      <c r="LE78" s="28"/>
      <c r="LF78" s="28"/>
      <c r="LG78" s="28"/>
      <c r="LH78" s="28"/>
      <c r="LI78" s="28"/>
      <c r="LJ78" s="28"/>
      <c r="LK78" s="28"/>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row>
    <row r="79" spans="1:351"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28"/>
      <c r="II79" s="28"/>
      <c r="IJ79" s="28"/>
      <c r="IK79" s="28"/>
      <c r="IL79" s="28"/>
      <c r="IM79" s="28"/>
      <c r="IN79" s="28"/>
      <c r="IO79" s="28"/>
      <c r="IP79" s="28"/>
      <c r="IQ79" s="28"/>
      <c r="IR79" s="28"/>
      <c r="IS79" s="28"/>
      <c r="IT79" s="28"/>
      <c r="IU79" s="28"/>
      <c r="IV79" s="28"/>
      <c r="IW79" s="28"/>
      <c r="IX79" s="28"/>
      <c r="IY79" s="28"/>
      <c r="IZ79" s="28"/>
      <c r="JA79" s="28"/>
      <c r="JB79" s="28"/>
      <c r="JC79" s="28"/>
      <c r="JD79" s="28"/>
      <c r="JE79" s="28"/>
      <c r="JF79" s="28"/>
      <c r="JG79" s="28"/>
      <c r="JH79" s="28"/>
      <c r="JI79" s="28"/>
      <c r="JJ79" s="28"/>
      <c r="JK79" s="28"/>
      <c r="JL79" s="28"/>
      <c r="JM79" s="28"/>
      <c r="JN79" s="28"/>
      <c r="JO79" s="28"/>
      <c r="JP79" s="28"/>
      <c r="JQ79" s="28"/>
      <c r="JR79" s="28"/>
      <c r="JS79" s="28"/>
      <c r="JT79" s="28"/>
      <c r="JU79" s="28"/>
      <c r="JV79" s="28"/>
      <c r="JW79" s="28"/>
      <c r="JX79" s="28"/>
      <c r="JY79" s="28"/>
      <c r="JZ79" s="28"/>
      <c r="KA79" s="28"/>
      <c r="KB79" s="28"/>
      <c r="KC79" s="28"/>
      <c r="KD79" s="28"/>
      <c r="KE79" s="28"/>
      <c r="KF79" s="28"/>
      <c r="KG79" s="28"/>
      <c r="KH79" s="28"/>
      <c r="KI79" s="28"/>
      <c r="KJ79" s="28"/>
      <c r="KK79" s="28"/>
      <c r="KL79" s="28"/>
      <c r="KM79" s="28"/>
      <c r="KN79" s="28"/>
      <c r="KO79" s="28"/>
      <c r="KP79" s="28"/>
      <c r="KQ79" s="28"/>
      <c r="KR79" s="28"/>
      <c r="KS79" s="28"/>
      <c r="KT79" s="28"/>
      <c r="KU79" s="28"/>
      <c r="KV79" s="28"/>
      <c r="KW79" s="28"/>
      <c r="KX79" s="28"/>
      <c r="KY79" s="28"/>
      <c r="KZ79" s="28"/>
      <c r="LA79" s="28"/>
      <c r="LB79" s="28"/>
      <c r="LC79" s="28"/>
      <c r="LD79" s="28"/>
      <c r="LE79" s="28"/>
      <c r="LF79" s="28"/>
      <c r="LG79" s="28"/>
      <c r="LH79" s="28"/>
      <c r="LI79" s="28"/>
      <c r="LJ79" s="28"/>
      <c r="LK79" s="28"/>
      <c r="LL79" s="28"/>
      <c r="LM79" s="28"/>
      <c r="LN79" s="28"/>
      <c r="LO79" s="28"/>
      <c r="LP79" s="28"/>
      <c r="LQ79" s="28"/>
      <c r="LR79" s="28"/>
      <c r="LS79" s="28"/>
      <c r="LT79" s="28"/>
      <c r="LU79" s="28"/>
      <c r="LV79" s="28"/>
      <c r="LW79" s="28"/>
      <c r="LX79" s="28"/>
      <c r="LY79" s="28"/>
      <c r="LZ79" s="28"/>
      <c r="MA79" s="28"/>
      <c r="MB79" s="28"/>
      <c r="MC79" s="28"/>
      <c r="MD79" s="28"/>
      <c r="ME79" s="28"/>
      <c r="MF79" s="28"/>
      <c r="MG79" s="28"/>
      <c r="MH79" s="28"/>
      <c r="MI79" s="28"/>
      <c r="MJ79" s="28"/>
      <c r="MK79" s="28"/>
      <c r="ML79" s="28"/>
      <c r="MM79" s="28"/>
    </row>
    <row r="80" spans="1:351"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28"/>
      <c r="II80" s="28"/>
      <c r="IJ80" s="28"/>
      <c r="IK80" s="28"/>
      <c r="IL80" s="28"/>
      <c r="IM80" s="28"/>
      <c r="IN80" s="28"/>
      <c r="IO80" s="28"/>
      <c r="IP80" s="28"/>
      <c r="IQ80" s="28"/>
      <c r="IR80" s="28"/>
      <c r="IS80" s="28"/>
      <c r="IT80" s="28"/>
      <c r="IU80" s="28"/>
      <c r="IV80" s="28"/>
      <c r="IW80" s="28"/>
      <c r="IX80" s="28"/>
      <c r="IY80" s="28"/>
      <c r="IZ80" s="28"/>
      <c r="JA80" s="28"/>
      <c r="JB80" s="28"/>
      <c r="JC80" s="28"/>
      <c r="JD80" s="28"/>
      <c r="JE80" s="28"/>
      <c r="JF80" s="28"/>
      <c r="JG80" s="28"/>
      <c r="JH80" s="28"/>
      <c r="JI80" s="28"/>
      <c r="JJ80" s="28"/>
      <c r="JK80" s="28"/>
      <c r="JL80" s="28"/>
      <c r="JM80" s="28"/>
      <c r="JN80" s="28"/>
      <c r="JO80" s="28"/>
      <c r="JP80" s="28"/>
      <c r="JQ80" s="28"/>
      <c r="JR80" s="28"/>
      <c r="JS80" s="28"/>
      <c r="JT80" s="28"/>
      <c r="JU80" s="28"/>
      <c r="JV80" s="28"/>
      <c r="JW80" s="28"/>
      <c r="JX80" s="28"/>
      <c r="JY80" s="28"/>
      <c r="JZ80" s="28"/>
      <c r="KA80" s="28"/>
      <c r="KB80" s="28"/>
      <c r="KC80" s="28"/>
      <c r="KD80" s="28"/>
      <c r="KE80" s="28"/>
      <c r="KF80" s="28"/>
      <c r="KG80" s="28"/>
      <c r="KH80" s="28"/>
      <c r="KI80" s="28"/>
      <c r="KJ80" s="28"/>
      <c r="KK80" s="28"/>
      <c r="KL80" s="28"/>
      <c r="KM80" s="28"/>
      <c r="KN80" s="28"/>
      <c r="KO80" s="28"/>
      <c r="KP80" s="28"/>
      <c r="KQ80" s="28"/>
      <c r="KR80" s="28"/>
      <c r="KS80" s="28"/>
      <c r="KT80" s="28"/>
      <c r="KU80" s="28"/>
      <c r="KV80" s="28"/>
      <c r="KW80" s="28"/>
      <c r="KX80" s="28"/>
      <c r="KY80" s="28"/>
      <c r="KZ80" s="28"/>
      <c r="LA80" s="28"/>
      <c r="LB80" s="28"/>
      <c r="LC80" s="28"/>
      <c r="LD80" s="28"/>
      <c r="LE80" s="28"/>
      <c r="LF80" s="28"/>
      <c r="LG80" s="28"/>
      <c r="LH80" s="28"/>
      <c r="LI80" s="28"/>
      <c r="LJ80" s="28"/>
      <c r="LK80" s="28"/>
      <c r="LL80" s="28"/>
      <c r="LM80" s="28"/>
      <c r="LN80" s="28"/>
      <c r="LO80" s="28"/>
      <c r="LP80" s="28"/>
      <c r="LQ80" s="28"/>
      <c r="LR80" s="28"/>
      <c r="LS80" s="28"/>
      <c r="LT80" s="28"/>
      <c r="LU80" s="28"/>
      <c r="LV80" s="28"/>
      <c r="LW80" s="28"/>
      <c r="LX80" s="28"/>
      <c r="LY80" s="28"/>
      <c r="LZ80" s="28"/>
      <c r="MA80" s="28"/>
      <c r="MB80" s="28"/>
      <c r="MC80" s="28"/>
      <c r="MD80" s="28"/>
      <c r="ME80" s="28"/>
      <c r="MF80" s="28"/>
      <c r="MG80" s="28"/>
      <c r="MH80" s="28"/>
      <c r="MI80" s="28"/>
      <c r="MJ80" s="28"/>
      <c r="MK80" s="28"/>
      <c r="ML80" s="28"/>
      <c r="MM80" s="28"/>
    </row>
    <row r="81" spans="1:351"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28"/>
      <c r="II81" s="28"/>
      <c r="IJ81" s="28"/>
      <c r="IK81" s="28"/>
      <c r="IL81" s="28"/>
      <c r="IM81" s="28"/>
      <c r="IN81" s="28"/>
      <c r="IO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c r="KE81" s="28"/>
      <c r="KF81" s="28"/>
      <c r="KG81" s="28"/>
      <c r="KH81" s="28"/>
      <c r="KI81" s="28"/>
      <c r="KJ81" s="28"/>
      <c r="KK81" s="28"/>
      <c r="KL81" s="28"/>
      <c r="KM81" s="28"/>
      <c r="KN81" s="28"/>
      <c r="KO81" s="28"/>
      <c r="KP81" s="28"/>
      <c r="KQ81" s="28"/>
      <c r="KR81" s="28"/>
      <c r="KS81" s="28"/>
      <c r="KT81" s="28"/>
      <c r="KU81" s="28"/>
      <c r="KV81" s="28"/>
      <c r="KW81" s="28"/>
      <c r="KX81" s="28"/>
      <c r="KY81" s="28"/>
      <c r="KZ81" s="28"/>
      <c r="LA81" s="28"/>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A81" s="28"/>
      <c r="MB81" s="28"/>
      <c r="MC81" s="28"/>
      <c r="MD81" s="28"/>
      <c r="ME81" s="28"/>
      <c r="MF81" s="28"/>
      <c r="MG81" s="28"/>
      <c r="MH81" s="28"/>
      <c r="MI81" s="28"/>
      <c r="MJ81" s="28"/>
      <c r="MK81" s="28"/>
      <c r="ML81" s="28"/>
      <c r="MM81" s="28"/>
    </row>
    <row r="82" spans="1:351"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28"/>
      <c r="II82" s="28"/>
      <c r="IJ82" s="28"/>
      <c r="IK82" s="28"/>
      <c r="IL82" s="28"/>
      <c r="IM82" s="28"/>
      <c r="IN82" s="28"/>
      <c r="IO82" s="28"/>
      <c r="IP82" s="28"/>
      <c r="IQ82" s="28"/>
      <c r="IR82" s="28"/>
      <c r="IS82" s="28"/>
      <c r="IT82" s="28"/>
      <c r="IU82" s="28"/>
      <c r="IV82" s="28"/>
      <c r="IW82" s="28"/>
      <c r="IX82" s="28"/>
      <c r="IY82" s="28"/>
      <c r="IZ82" s="28"/>
      <c r="JA82" s="28"/>
      <c r="JB82" s="28"/>
      <c r="JC82" s="28"/>
      <c r="JD82" s="28"/>
      <c r="JE82" s="28"/>
      <c r="JF82" s="28"/>
      <c r="JG82" s="28"/>
      <c r="JH82" s="28"/>
      <c r="JI82" s="28"/>
      <c r="JJ82" s="28"/>
      <c r="JK82" s="28"/>
      <c r="JL82" s="28"/>
      <c r="JM82" s="28"/>
      <c r="JN82" s="28"/>
      <c r="JO82" s="28"/>
      <c r="JP82" s="28"/>
      <c r="JQ82" s="28"/>
      <c r="JR82" s="28"/>
      <c r="JS82" s="28"/>
      <c r="JT82" s="28"/>
      <c r="JU82" s="28"/>
      <c r="JV82" s="28"/>
      <c r="JW82" s="28"/>
      <c r="JX82" s="28"/>
      <c r="JY82" s="28"/>
      <c r="JZ82" s="28"/>
      <c r="KA82" s="28"/>
      <c r="KB82" s="28"/>
      <c r="KC82" s="28"/>
      <c r="KD82" s="28"/>
      <c r="KE82" s="28"/>
      <c r="KF82" s="28"/>
      <c r="KG82" s="28"/>
      <c r="KH82" s="28"/>
      <c r="KI82" s="28"/>
      <c r="KJ82" s="28"/>
      <c r="KK82" s="28"/>
      <c r="KL82" s="28"/>
      <c r="KM82" s="28"/>
      <c r="KN82" s="28"/>
      <c r="KO82" s="28"/>
      <c r="KP82" s="28"/>
      <c r="KQ82" s="28"/>
      <c r="KR82" s="28"/>
      <c r="KS82" s="28"/>
      <c r="KT82" s="28"/>
      <c r="KU82" s="28"/>
      <c r="KV82" s="28"/>
      <c r="KW82" s="28"/>
      <c r="KX82" s="28"/>
      <c r="KY82" s="28"/>
      <c r="KZ82" s="28"/>
      <c r="LA82" s="28"/>
      <c r="LB82" s="28"/>
      <c r="LC82" s="28"/>
      <c r="LD82" s="28"/>
      <c r="LE82" s="28"/>
      <c r="LF82" s="28"/>
      <c r="LG82" s="28"/>
      <c r="LH82" s="28"/>
      <c r="LI82" s="28"/>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row>
    <row r="83" spans="1:351"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c r="HY83" s="28"/>
      <c r="HZ83" s="28"/>
      <c r="IA83" s="28"/>
      <c r="IB83" s="28"/>
      <c r="IC83" s="28"/>
      <c r="ID83" s="28"/>
      <c r="IE83" s="28"/>
      <c r="IF83" s="28"/>
      <c r="IG83" s="28"/>
      <c r="IH83" s="28"/>
      <c r="II83" s="28"/>
      <c r="IJ83" s="28"/>
      <c r="IK83" s="28"/>
      <c r="IL83" s="28"/>
      <c r="IM83" s="28"/>
      <c r="IN83" s="28"/>
      <c r="IO83" s="28"/>
      <c r="IP83" s="28"/>
      <c r="IQ83" s="28"/>
      <c r="IR83" s="28"/>
      <c r="IS83" s="28"/>
      <c r="IT83" s="28"/>
      <c r="IU83" s="28"/>
      <c r="IV83" s="28"/>
      <c r="IW83" s="28"/>
      <c r="IX83" s="28"/>
      <c r="IY83" s="28"/>
      <c r="IZ83" s="28"/>
      <c r="JA83" s="28"/>
      <c r="JB83" s="28"/>
      <c r="JC83" s="28"/>
      <c r="JD83" s="28"/>
      <c r="JE83" s="28"/>
      <c r="JF83" s="28"/>
      <c r="JG83" s="28"/>
      <c r="JH83" s="28"/>
      <c r="JI83" s="28"/>
      <c r="JJ83" s="28"/>
      <c r="JK83" s="28"/>
      <c r="JL83" s="28"/>
      <c r="JM83" s="28"/>
      <c r="JN83" s="28"/>
      <c r="JO83" s="28"/>
      <c r="JP83" s="28"/>
      <c r="JQ83" s="28"/>
      <c r="JR83" s="28"/>
      <c r="JS83" s="28"/>
      <c r="JT83" s="28"/>
      <c r="JU83" s="28"/>
      <c r="JV83" s="28"/>
      <c r="JW83" s="28"/>
      <c r="JX83" s="28"/>
      <c r="JY83" s="28"/>
      <c r="JZ83" s="28"/>
      <c r="KA83" s="28"/>
      <c r="KB83" s="28"/>
      <c r="KC83" s="28"/>
      <c r="KD83" s="28"/>
      <c r="KE83" s="28"/>
      <c r="KF83" s="28"/>
      <c r="KG83" s="28"/>
      <c r="KH83" s="28"/>
      <c r="KI83" s="28"/>
      <c r="KJ83" s="28"/>
      <c r="KK83" s="28"/>
      <c r="KL83" s="28"/>
      <c r="KM83" s="28"/>
      <c r="KN83" s="28"/>
      <c r="KO83" s="28"/>
      <c r="KP83" s="28"/>
      <c r="KQ83" s="28"/>
      <c r="KR83" s="28"/>
      <c r="KS83" s="28"/>
      <c r="KT83" s="28"/>
      <c r="KU83" s="28"/>
      <c r="KV83" s="28"/>
      <c r="KW83" s="28"/>
      <c r="KX83" s="28"/>
      <c r="KY83" s="28"/>
      <c r="KZ83" s="28"/>
      <c r="LA83" s="28"/>
      <c r="LB83" s="28"/>
      <c r="LC83" s="28"/>
      <c r="LD83" s="28"/>
      <c r="LE83" s="28"/>
      <c r="LF83" s="28"/>
      <c r="LG83" s="28"/>
      <c r="LH83" s="28"/>
      <c r="LI83" s="28"/>
      <c r="LJ83" s="28"/>
      <c r="LK83" s="28"/>
      <c r="LL83" s="28"/>
      <c r="LM83" s="28"/>
      <c r="LN83" s="28"/>
      <c r="LO83" s="28"/>
      <c r="LP83" s="28"/>
      <c r="LQ83" s="28"/>
      <c r="LR83" s="28"/>
      <c r="LS83" s="28"/>
      <c r="LT83" s="28"/>
      <c r="LU83" s="28"/>
      <c r="LV83" s="28"/>
      <c r="LW83" s="28"/>
      <c r="LX83" s="28"/>
      <c r="LY83" s="28"/>
      <c r="LZ83" s="28"/>
      <c r="MA83" s="28"/>
      <c r="MB83" s="28"/>
      <c r="MC83" s="28"/>
      <c r="MD83" s="28"/>
      <c r="ME83" s="28"/>
      <c r="MF83" s="28"/>
      <c r="MG83" s="28"/>
      <c r="MH83" s="28"/>
      <c r="MI83" s="28"/>
      <c r="MJ83" s="28"/>
      <c r="MK83" s="28"/>
      <c r="ML83" s="28"/>
      <c r="MM83" s="28"/>
    </row>
    <row r="84" spans="1:351"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c r="HX84" s="28"/>
      <c r="HY84" s="28"/>
      <c r="HZ84" s="28"/>
      <c r="IA84" s="28"/>
      <c r="IB84" s="28"/>
      <c r="IC84" s="28"/>
      <c r="ID84" s="28"/>
      <c r="IE84" s="28"/>
      <c r="IF84" s="28"/>
      <c r="IG84" s="28"/>
      <c r="IH84" s="28"/>
      <c r="II84" s="28"/>
      <c r="IJ84" s="28"/>
      <c r="IK84" s="28"/>
      <c r="IL84" s="28"/>
      <c r="IM84" s="28"/>
      <c r="IN84" s="28"/>
      <c r="IO84" s="28"/>
      <c r="IP84" s="28"/>
      <c r="IQ84" s="28"/>
      <c r="IR84" s="28"/>
      <c r="IS84" s="28"/>
      <c r="IT84" s="28"/>
      <c r="IU84" s="28"/>
      <c r="IV84" s="28"/>
      <c r="IW84" s="28"/>
      <c r="IX84" s="28"/>
      <c r="IY84" s="28"/>
      <c r="IZ84" s="28"/>
      <c r="JA84" s="28"/>
      <c r="JB84" s="28"/>
      <c r="JC84" s="28"/>
      <c r="JD84" s="28"/>
      <c r="JE84" s="28"/>
      <c r="JF84" s="28"/>
      <c r="JG84" s="28"/>
      <c r="JH84" s="28"/>
      <c r="JI84" s="28"/>
      <c r="JJ84" s="28"/>
      <c r="JK84" s="28"/>
      <c r="JL84" s="28"/>
      <c r="JM84" s="28"/>
      <c r="JN84" s="28"/>
      <c r="JO84" s="28"/>
      <c r="JP84" s="28"/>
      <c r="JQ84" s="28"/>
      <c r="JR84" s="28"/>
      <c r="JS84" s="28"/>
      <c r="JT84" s="28"/>
      <c r="JU84" s="28"/>
      <c r="JV84" s="28"/>
      <c r="JW84" s="28"/>
      <c r="JX84" s="28"/>
      <c r="JY84" s="28"/>
      <c r="JZ84" s="28"/>
      <c r="KA84" s="28"/>
      <c r="KB84" s="28"/>
      <c r="KC84" s="28"/>
      <c r="KD84" s="28"/>
      <c r="KE84" s="28"/>
      <c r="KF84" s="28"/>
      <c r="KG84" s="28"/>
      <c r="KH84" s="28"/>
      <c r="KI84" s="28"/>
      <c r="KJ84" s="28"/>
      <c r="KK84" s="28"/>
      <c r="KL84" s="28"/>
      <c r="KM84" s="28"/>
      <c r="KN84" s="28"/>
      <c r="KO84" s="28"/>
      <c r="KP84" s="28"/>
      <c r="KQ84" s="28"/>
      <c r="KR84" s="28"/>
      <c r="KS84" s="28"/>
      <c r="KT84" s="28"/>
      <c r="KU84" s="28"/>
      <c r="KV84" s="28"/>
      <c r="KW84" s="28"/>
      <c r="KX84" s="28"/>
      <c r="KY84" s="28"/>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c r="MA84" s="28"/>
      <c r="MB84" s="28"/>
      <c r="MC84" s="28"/>
      <c r="MD84" s="28"/>
      <c r="ME84" s="28"/>
      <c r="MF84" s="28"/>
      <c r="MG84" s="28"/>
      <c r="MH84" s="28"/>
      <c r="MI84" s="28"/>
      <c r="MJ84" s="28"/>
      <c r="MK84" s="28"/>
      <c r="ML84" s="28"/>
      <c r="MM84" s="28"/>
    </row>
    <row r="85" spans="1:351" x14ac:dyDescent="0.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28"/>
      <c r="HU85" s="28"/>
      <c r="HV85" s="28"/>
      <c r="HW85" s="28"/>
      <c r="HX85" s="28"/>
      <c r="HY85" s="28"/>
      <c r="HZ85" s="28"/>
      <c r="IA85" s="28"/>
      <c r="IB85" s="28"/>
      <c r="IC85" s="28"/>
      <c r="ID85" s="28"/>
      <c r="IE85" s="28"/>
      <c r="IF85" s="28"/>
      <c r="IG85" s="28"/>
      <c r="IH85" s="28"/>
      <c r="II85" s="28"/>
      <c r="IJ85" s="28"/>
      <c r="IK85" s="28"/>
      <c r="IL85" s="28"/>
      <c r="IM85" s="28"/>
      <c r="IN85" s="28"/>
      <c r="IO85" s="28"/>
      <c r="IP85" s="28"/>
      <c r="IQ85" s="28"/>
      <c r="IR85" s="28"/>
      <c r="IS85" s="28"/>
      <c r="IT85" s="28"/>
      <c r="IU85" s="28"/>
      <c r="IV85" s="28"/>
      <c r="IW85" s="28"/>
      <c r="IX85" s="28"/>
      <c r="IY85" s="28"/>
      <c r="IZ85" s="28"/>
      <c r="JA85" s="28"/>
      <c r="JB85" s="28"/>
      <c r="JC85" s="28"/>
      <c r="JD85" s="28"/>
      <c r="JE85" s="28"/>
      <c r="JF85" s="28"/>
      <c r="JG85" s="28"/>
      <c r="JH85" s="28"/>
      <c r="JI85" s="28"/>
      <c r="JJ85" s="28"/>
      <c r="JK85" s="28"/>
      <c r="JL85" s="28"/>
      <c r="JM85" s="28"/>
      <c r="JN85" s="28"/>
      <c r="JO85" s="28"/>
      <c r="JP85" s="28"/>
      <c r="JQ85" s="28"/>
      <c r="JR85" s="28"/>
      <c r="JS85" s="28"/>
      <c r="JT85" s="28"/>
      <c r="JU85" s="28"/>
      <c r="JV85" s="28"/>
      <c r="JW85" s="28"/>
      <c r="JX85" s="28"/>
      <c r="JY85" s="28"/>
      <c r="JZ85" s="28"/>
      <c r="KA85" s="28"/>
      <c r="KB85" s="28"/>
      <c r="KC85" s="28"/>
      <c r="KD85" s="28"/>
      <c r="KE85" s="28"/>
      <c r="KF85" s="28"/>
      <c r="KG85" s="28"/>
      <c r="KH85" s="28"/>
      <c r="KI85" s="28"/>
      <c r="KJ85" s="28"/>
      <c r="KK85" s="28"/>
      <c r="KL85" s="28"/>
      <c r="KM85" s="28"/>
      <c r="KN85" s="28"/>
      <c r="KO85" s="28"/>
      <c r="KP85" s="28"/>
      <c r="KQ85" s="28"/>
      <c r="KR85" s="28"/>
      <c r="KS85" s="28"/>
      <c r="KT85" s="28"/>
      <c r="KU85" s="28"/>
      <c r="KV85" s="28"/>
      <c r="KW85" s="28"/>
      <c r="KX85" s="28"/>
      <c r="KY85" s="28"/>
      <c r="KZ85" s="28"/>
      <c r="LA85" s="28"/>
      <c r="LB85" s="28"/>
      <c r="LC85" s="28"/>
      <c r="LD85" s="28"/>
      <c r="LE85" s="28"/>
      <c r="LF85" s="28"/>
      <c r="LG85" s="28"/>
      <c r="LH85" s="28"/>
      <c r="LI85" s="28"/>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row>
    <row r="86" spans="1:351" x14ac:dyDescent="0.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28"/>
      <c r="II86" s="28"/>
      <c r="IJ86" s="28"/>
      <c r="IK86" s="28"/>
      <c r="IL86" s="28"/>
      <c r="IM86" s="28"/>
      <c r="IN86" s="28"/>
      <c r="IO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c r="KE86" s="28"/>
      <c r="KF86" s="28"/>
      <c r="KG86" s="28"/>
      <c r="KH86" s="28"/>
      <c r="KI86" s="28"/>
      <c r="KJ86" s="28"/>
      <c r="KK86" s="28"/>
      <c r="KL86" s="28"/>
      <c r="KM86" s="28"/>
      <c r="KN86" s="28"/>
      <c r="KO86" s="28"/>
      <c r="KP86" s="28"/>
      <c r="KQ86" s="28"/>
      <c r="KR86" s="28"/>
      <c r="KS86" s="28"/>
      <c r="KT86" s="28"/>
      <c r="KU86" s="28"/>
      <c r="KV86" s="28"/>
      <c r="KW86" s="28"/>
      <c r="KX86" s="28"/>
      <c r="KY86" s="28"/>
      <c r="KZ86" s="28"/>
      <c r="LA86" s="28"/>
      <c r="LB86" s="28"/>
      <c r="LC86" s="28"/>
      <c r="LD86" s="28"/>
      <c r="LE86" s="28"/>
      <c r="LF86" s="28"/>
      <c r="LG86" s="28"/>
      <c r="LH86" s="28"/>
      <c r="LI86" s="28"/>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c r="MK86" s="28"/>
      <c r="ML86" s="28"/>
      <c r="MM86" s="28"/>
    </row>
    <row r="87" spans="1:351" x14ac:dyDescent="0.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28"/>
      <c r="HU87" s="28"/>
      <c r="HV87" s="28"/>
      <c r="HW87" s="28"/>
      <c r="HX87" s="28"/>
      <c r="HY87" s="28"/>
      <c r="HZ87" s="28"/>
      <c r="IA87" s="28"/>
      <c r="IB87" s="28"/>
      <c r="IC87" s="28"/>
      <c r="ID87" s="28"/>
      <c r="IE87" s="28"/>
      <c r="IF87" s="28"/>
      <c r="IG87" s="28"/>
      <c r="IH87" s="28"/>
      <c r="II87" s="28"/>
      <c r="IJ87" s="28"/>
      <c r="IK87" s="28"/>
      <c r="IL87" s="28"/>
      <c r="IM87" s="28"/>
      <c r="IN87" s="28"/>
      <c r="IO87" s="28"/>
      <c r="IP87" s="28"/>
      <c r="IQ87" s="28"/>
      <c r="IR87" s="28"/>
      <c r="IS87" s="28"/>
      <c r="IT87" s="28"/>
      <c r="IU87" s="28"/>
      <c r="IV87" s="28"/>
      <c r="IW87" s="28"/>
      <c r="IX87" s="28"/>
      <c r="IY87" s="28"/>
      <c r="IZ87" s="28"/>
      <c r="JA87" s="28"/>
      <c r="JB87" s="28"/>
      <c r="JC87" s="28"/>
      <c r="JD87" s="28"/>
      <c r="JE87" s="28"/>
      <c r="JF87" s="28"/>
      <c r="JG87" s="28"/>
      <c r="JH87" s="28"/>
      <c r="JI87" s="28"/>
      <c r="JJ87" s="28"/>
      <c r="JK87" s="28"/>
      <c r="JL87" s="28"/>
      <c r="JM87" s="28"/>
      <c r="JN87" s="28"/>
      <c r="JO87" s="28"/>
      <c r="JP87" s="28"/>
      <c r="JQ87" s="28"/>
      <c r="JR87" s="28"/>
      <c r="JS87" s="28"/>
      <c r="JT87" s="28"/>
      <c r="JU87" s="28"/>
      <c r="JV87" s="28"/>
      <c r="JW87" s="28"/>
      <c r="JX87" s="28"/>
      <c r="JY87" s="28"/>
      <c r="JZ87" s="28"/>
      <c r="KA87" s="28"/>
      <c r="KB87" s="28"/>
      <c r="KC87" s="28"/>
      <c r="KD87" s="28"/>
      <c r="KE87" s="28"/>
      <c r="KF87" s="28"/>
      <c r="KG87" s="28"/>
      <c r="KH87" s="28"/>
      <c r="KI87" s="28"/>
      <c r="KJ87" s="28"/>
      <c r="KK87" s="28"/>
      <c r="KL87" s="28"/>
      <c r="KM87" s="28"/>
      <c r="KN87" s="28"/>
      <c r="KO87" s="28"/>
      <c r="KP87" s="28"/>
      <c r="KQ87" s="28"/>
      <c r="KR87" s="28"/>
      <c r="KS87" s="28"/>
      <c r="KT87" s="28"/>
      <c r="KU87" s="28"/>
      <c r="KV87" s="28"/>
      <c r="KW87" s="28"/>
      <c r="KX87" s="28"/>
      <c r="KY87" s="28"/>
      <c r="KZ87" s="28"/>
      <c r="LA87" s="28"/>
      <c r="LB87" s="28"/>
      <c r="LC87" s="28"/>
      <c r="LD87" s="28"/>
      <c r="LE87" s="28"/>
      <c r="LF87" s="28"/>
      <c r="LG87" s="28"/>
      <c r="LH87" s="28"/>
      <c r="LI87" s="28"/>
      <c r="LJ87" s="28"/>
      <c r="LK87" s="28"/>
      <c r="LL87" s="28"/>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row>
    <row r="88" spans="1:351" x14ac:dyDescent="0.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28"/>
      <c r="II88" s="28"/>
      <c r="IJ88" s="28"/>
      <c r="IK88" s="28"/>
      <c r="IL88" s="28"/>
      <c r="IM88" s="28"/>
      <c r="IN88" s="28"/>
      <c r="IO88" s="28"/>
      <c r="IP88" s="28"/>
      <c r="IQ88" s="28"/>
      <c r="IR88" s="28"/>
      <c r="IS88" s="28"/>
      <c r="IT88" s="28"/>
      <c r="IU88" s="28"/>
      <c r="IV88" s="28"/>
      <c r="IW88" s="28"/>
      <c r="IX88" s="28"/>
      <c r="IY88" s="28"/>
      <c r="IZ88" s="28"/>
      <c r="JA88" s="28"/>
      <c r="JB88" s="28"/>
      <c r="JC88" s="28"/>
      <c r="JD88" s="28"/>
      <c r="JE88" s="28"/>
      <c r="JF88" s="28"/>
      <c r="JG88" s="28"/>
      <c r="JH88" s="28"/>
      <c r="JI88" s="28"/>
      <c r="JJ88" s="28"/>
      <c r="JK88" s="28"/>
      <c r="JL88" s="28"/>
      <c r="JM88" s="28"/>
      <c r="JN88" s="28"/>
      <c r="JO88" s="28"/>
      <c r="JP88" s="28"/>
      <c r="JQ88" s="28"/>
      <c r="JR88" s="28"/>
      <c r="JS88" s="28"/>
      <c r="JT88" s="28"/>
      <c r="JU88" s="28"/>
      <c r="JV88" s="28"/>
      <c r="JW88" s="28"/>
      <c r="JX88" s="28"/>
      <c r="JY88" s="28"/>
      <c r="JZ88" s="28"/>
      <c r="KA88" s="28"/>
      <c r="KB88" s="28"/>
      <c r="KC88" s="28"/>
      <c r="KD88" s="28"/>
      <c r="KE88" s="28"/>
      <c r="KF88" s="28"/>
      <c r="KG88" s="28"/>
      <c r="KH88" s="28"/>
      <c r="KI88" s="28"/>
      <c r="KJ88" s="28"/>
      <c r="KK88" s="28"/>
      <c r="KL88" s="28"/>
      <c r="KM88" s="28"/>
      <c r="KN88" s="28"/>
      <c r="KO88" s="28"/>
      <c r="KP88" s="28"/>
      <c r="KQ88" s="28"/>
      <c r="KR88" s="28"/>
      <c r="KS88" s="28"/>
      <c r="KT88" s="28"/>
      <c r="KU88" s="28"/>
      <c r="KV88" s="28"/>
      <c r="KW88" s="28"/>
      <c r="KX88" s="28"/>
      <c r="KY88" s="28"/>
      <c r="KZ88" s="28"/>
      <c r="LA88" s="28"/>
      <c r="LB88" s="28"/>
      <c r="LC88" s="28"/>
      <c r="LD88" s="28"/>
      <c r="LE88" s="28"/>
      <c r="LF88" s="28"/>
      <c r="LG88" s="28"/>
      <c r="LH88" s="28"/>
      <c r="LI88" s="28"/>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row>
    <row r="89" spans="1:351" x14ac:dyDescent="0.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28"/>
      <c r="II89" s="28"/>
      <c r="IJ89" s="28"/>
      <c r="IK89" s="28"/>
      <c r="IL89" s="28"/>
      <c r="IM89" s="28"/>
      <c r="IN89" s="28"/>
      <c r="IO89" s="28"/>
      <c r="IP89" s="28"/>
      <c r="IQ89" s="28"/>
      <c r="IR89" s="28"/>
      <c r="IS89" s="28"/>
      <c r="IT89" s="28"/>
      <c r="IU89" s="28"/>
      <c r="IV89" s="28"/>
      <c r="IW89" s="28"/>
      <c r="IX89" s="28"/>
      <c r="IY89" s="28"/>
      <c r="IZ89" s="28"/>
      <c r="JA89" s="28"/>
      <c r="JB89" s="28"/>
      <c r="JC89" s="28"/>
      <c r="JD89" s="28"/>
      <c r="JE89" s="28"/>
      <c r="JF89" s="28"/>
      <c r="JG89" s="28"/>
      <c r="JH89" s="28"/>
      <c r="JI89" s="28"/>
      <c r="JJ89" s="28"/>
      <c r="JK89" s="28"/>
      <c r="JL89" s="28"/>
      <c r="JM89" s="28"/>
      <c r="JN89" s="28"/>
      <c r="JO89" s="28"/>
      <c r="JP89" s="28"/>
      <c r="JQ89" s="28"/>
      <c r="JR89" s="28"/>
      <c r="JS89" s="28"/>
      <c r="JT89" s="28"/>
      <c r="JU89" s="28"/>
      <c r="JV89" s="28"/>
      <c r="JW89" s="28"/>
      <c r="JX89" s="28"/>
      <c r="JY89" s="28"/>
      <c r="JZ89" s="28"/>
      <c r="KA89" s="28"/>
      <c r="KB89" s="28"/>
      <c r="KC89" s="28"/>
      <c r="KD89" s="28"/>
      <c r="KE89" s="28"/>
      <c r="KF89" s="28"/>
      <c r="KG89" s="28"/>
      <c r="KH89" s="28"/>
      <c r="KI89" s="28"/>
      <c r="KJ89" s="28"/>
      <c r="KK89" s="28"/>
      <c r="KL89" s="28"/>
      <c r="KM89" s="28"/>
      <c r="KN89" s="28"/>
      <c r="KO89" s="28"/>
      <c r="KP89" s="28"/>
      <c r="KQ89" s="28"/>
      <c r="KR89" s="28"/>
      <c r="KS89" s="28"/>
      <c r="KT89" s="28"/>
      <c r="KU89" s="28"/>
      <c r="KV89" s="28"/>
      <c r="KW89" s="28"/>
      <c r="KX89" s="28"/>
      <c r="KY89" s="28"/>
      <c r="KZ89" s="28"/>
      <c r="LA89" s="28"/>
      <c r="LB89" s="28"/>
      <c r="LC89" s="28"/>
      <c r="LD89" s="28"/>
      <c r="LE89" s="28"/>
      <c r="LF89" s="28"/>
      <c r="LG89" s="28"/>
      <c r="LH89" s="28"/>
      <c r="LI89" s="28"/>
      <c r="LJ89" s="28"/>
      <c r="LK89" s="28"/>
      <c r="LL89" s="28"/>
      <c r="LM89" s="28"/>
      <c r="LN89" s="28"/>
      <c r="LO89" s="28"/>
      <c r="LP89" s="28"/>
      <c r="LQ89" s="28"/>
      <c r="LR89" s="28"/>
      <c r="LS89" s="28"/>
      <c r="LT89" s="28"/>
      <c r="LU89" s="28"/>
      <c r="LV89" s="28"/>
      <c r="LW89" s="28"/>
      <c r="LX89" s="28"/>
      <c r="LY89" s="28"/>
      <c r="LZ89" s="28"/>
      <c r="MA89" s="28"/>
      <c r="MB89" s="28"/>
      <c r="MC89" s="28"/>
      <c r="MD89" s="28"/>
      <c r="ME89" s="28"/>
      <c r="MF89" s="28"/>
      <c r="MG89" s="28"/>
      <c r="MH89" s="28"/>
      <c r="MI89" s="28"/>
      <c r="MJ89" s="28"/>
      <c r="MK89" s="28"/>
      <c r="ML89" s="28"/>
      <c r="MM89" s="28"/>
    </row>
    <row r="90" spans="1:351" x14ac:dyDescent="0.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28"/>
      <c r="II90" s="28"/>
      <c r="IJ90" s="28"/>
      <c r="IK90" s="28"/>
      <c r="IL90" s="28"/>
      <c r="IM90" s="28"/>
      <c r="IN90" s="28"/>
      <c r="IO90" s="28"/>
      <c r="IP90" s="28"/>
      <c r="IQ90" s="28"/>
      <c r="IR90" s="28"/>
      <c r="IS90" s="28"/>
      <c r="IT90" s="28"/>
      <c r="IU90" s="28"/>
      <c r="IV90" s="28"/>
      <c r="IW90" s="28"/>
      <c r="IX90" s="28"/>
      <c r="IY90" s="28"/>
      <c r="IZ90" s="28"/>
      <c r="JA90" s="28"/>
      <c r="JB90" s="28"/>
      <c r="JC90" s="28"/>
      <c r="JD90" s="28"/>
      <c r="JE90" s="28"/>
      <c r="JF90" s="28"/>
      <c r="JG90" s="28"/>
      <c r="JH90" s="28"/>
      <c r="JI90" s="28"/>
      <c r="JJ90" s="28"/>
      <c r="JK90" s="28"/>
      <c r="JL90" s="28"/>
      <c r="JM90" s="28"/>
      <c r="JN90" s="28"/>
      <c r="JO90" s="28"/>
      <c r="JP90" s="28"/>
      <c r="JQ90" s="28"/>
      <c r="JR90" s="28"/>
      <c r="JS90" s="28"/>
      <c r="JT90" s="28"/>
      <c r="JU90" s="28"/>
      <c r="JV90" s="28"/>
      <c r="JW90" s="28"/>
      <c r="JX90" s="28"/>
      <c r="JY90" s="28"/>
      <c r="JZ90" s="28"/>
      <c r="KA90" s="28"/>
      <c r="KB90" s="28"/>
      <c r="KC90" s="28"/>
      <c r="KD90" s="28"/>
      <c r="KE90" s="28"/>
      <c r="KF90" s="28"/>
      <c r="KG90" s="28"/>
      <c r="KH90" s="28"/>
      <c r="KI90" s="28"/>
      <c r="KJ90" s="28"/>
      <c r="KK90" s="28"/>
      <c r="KL90" s="28"/>
      <c r="KM90" s="28"/>
      <c r="KN90" s="28"/>
      <c r="KO90" s="28"/>
      <c r="KP90" s="28"/>
      <c r="KQ90" s="28"/>
      <c r="KR90" s="28"/>
      <c r="KS90" s="28"/>
      <c r="KT90" s="28"/>
      <c r="KU90" s="28"/>
      <c r="KV90" s="28"/>
      <c r="KW90" s="28"/>
      <c r="KX90" s="28"/>
      <c r="KY90" s="28"/>
      <c r="KZ90" s="28"/>
      <c r="LA90" s="28"/>
      <c r="LB90" s="28"/>
      <c r="LC90" s="28"/>
      <c r="LD90" s="28"/>
      <c r="LE90" s="28"/>
      <c r="LF90" s="28"/>
      <c r="LG90" s="28"/>
      <c r="LH90" s="28"/>
      <c r="LI90" s="28"/>
      <c r="LJ90" s="28"/>
      <c r="LK90" s="28"/>
      <c r="LL90" s="28"/>
      <c r="LM90" s="28"/>
      <c r="LN90" s="28"/>
      <c r="LO90" s="28"/>
      <c r="LP90" s="28"/>
      <c r="LQ90" s="28"/>
      <c r="LR90" s="28"/>
      <c r="LS90" s="28"/>
      <c r="LT90" s="28"/>
      <c r="LU90" s="28"/>
      <c r="LV90" s="28"/>
      <c r="LW90" s="28"/>
      <c r="LX90" s="28"/>
      <c r="LY90" s="28"/>
      <c r="LZ90" s="28"/>
      <c r="MA90" s="28"/>
      <c r="MB90" s="28"/>
      <c r="MC90" s="28"/>
      <c r="MD90" s="28"/>
      <c r="ME90" s="28"/>
      <c r="MF90" s="28"/>
      <c r="MG90" s="28"/>
      <c r="MH90" s="28"/>
      <c r="MI90" s="28"/>
      <c r="MJ90" s="28"/>
      <c r="MK90" s="28"/>
      <c r="ML90" s="28"/>
      <c r="MM90" s="28"/>
    </row>
    <row r="91" spans="1:351" x14ac:dyDescent="0.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28"/>
      <c r="II91" s="28"/>
      <c r="IJ91" s="28"/>
      <c r="IK91" s="28"/>
      <c r="IL91" s="28"/>
      <c r="IM91" s="28"/>
      <c r="IN91" s="28"/>
      <c r="IO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c r="KE91" s="28"/>
      <c r="KF91" s="28"/>
      <c r="KG91" s="28"/>
      <c r="KH91" s="28"/>
      <c r="KI91" s="28"/>
      <c r="KJ91" s="28"/>
      <c r="KK91" s="28"/>
      <c r="KL91" s="28"/>
      <c r="KM91" s="28"/>
      <c r="KN91" s="28"/>
      <c r="KO91" s="28"/>
      <c r="KP91" s="28"/>
      <c r="KQ91" s="28"/>
      <c r="KR91" s="28"/>
      <c r="KS91" s="28"/>
      <c r="KT91" s="28"/>
      <c r="KU91" s="28"/>
      <c r="KV91" s="28"/>
      <c r="KW91" s="28"/>
      <c r="KX91" s="28"/>
      <c r="KY91" s="28"/>
      <c r="KZ91" s="28"/>
      <c r="LA91" s="28"/>
      <c r="LB91" s="28"/>
      <c r="LC91" s="28"/>
      <c r="LD91" s="28"/>
      <c r="LE91" s="28"/>
      <c r="LF91" s="28"/>
      <c r="LG91" s="28"/>
      <c r="LH91" s="28"/>
      <c r="LI91" s="28"/>
      <c r="LJ91" s="28"/>
      <c r="LK91" s="28"/>
      <c r="LL91" s="28"/>
      <c r="LM91" s="28"/>
      <c r="LN91" s="28"/>
      <c r="LO91" s="28"/>
      <c r="LP91" s="28"/>
      <c r="LQ91" s="28"/>
      <c r="LR91" s="28"/>
      <c r="LS91" s="28"/>
      <c r="LT91" s="28"/>
      <c r="LU91" s="28"/>
      <c r="LV91" s="28"/>
      <c r="LW91" s="28"/>
      <c r="LX91" s="28"/>
      <c r="LY91" s="28"/>
      <c r="LZ91" s="28"/>
      <c r="MA91" s="28"/>
      <c r="MB91" s="28"/>
      <c r="MC91" s="28"/>
      <c r="MD91" s="28"/>
      <c r="ME91" s="28"/>
      <c r="MF91" s="28"/>
      <c r="MG91" s="28"/>
      <c r="MH91" s="28"/>
      <c r="MI91" s="28"/>
      <c r="MJ91" s="28"/>
      <c r="MK91" s="28"/>
      <c r="ML91" s="28"/>
      <c r="MM91" s="28"/>
    </row>
    <row r="92" spans="1:351" x14ac:dyDescent="0.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28"/>
      <c r="II92" s="28"/>
      <c r="IJ92" s="28"/>
      <c r="IK92" s="28"/>
      <c r="IL92" s="28"/>
      <c r="IM92" s="28"/>
      <c r="IN92" s="28"/>
      <c r="IO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c r="KE92" s="28"/>
      <c r="KF92" s="28"/>
      <c r="KG92" s="28"/>
      <c r="KH92" s="28"/>
      <c r="KI92" s="28"/>
      <c r="KJ92" s="28"/>
      <c r="KK92" s="28"/>
      <c r="KL92" s="28"/>
      <c r="KM92" s="28"/>
      <c r="KN92" s="28"/>
      <c r="KO92" s="28"/>
      <c r="KP92" s="28"/>
      <c r="KQ92" s="28"/>
      <c r="KR92" s="28"/>
      <c r="KS92" s="28"/>
      <c r="KT92" s="28"/>
      <c r="KU92" s="28"/>
      <c r="KV92" s="28"/>
      <c r="KW92" s="28"/>
      <c r="KX92" s="28"/>
      <c r="KY92" s="28"/>
      <c r="KZ92" s="28"/>
      <c r="LA92" s="28"/>
      <c r="LB92" s="28"/>
      <c r="LC92" s="28"/>
      <c r="LD92" s="28"/>
      <c r="LE92" s="28"/>
      <c r="LF92" s="28"/>
      <c r="LG92" s="28"/>
      <c r="LH92" s="28"/>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row>
    <row r="93" spans="1:351" x14ac:dyDescent="0.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28"/>
      <c r="HU93" s="28"/>
      <c r="HV93" s="28"/>
      <c r="HW93" s="28"/>
      <c r="HX93" s="28"/>
      <c r="HY93" s="28"/>
      <c r="HZ93" s="28"/>
      <c r="IA93" s="28"/>
      <c r="IB93" s="28"/>
      <c r="IC93" s="28"/>
      <c r="ID93" s="28"/>
      <c r="IE93" s="28"/>
      <c r="IF93" s="28"/>
      <c r="IG93" s="28"/>
      <c r="IH93" s="28"/>
      <c r="II93" s="28"/>
      <c r="IJ93" s="28"/>
      <c r="IK93" s="28"/>
      <c r="IL93" s="28"/>
      <c r="IM93" s="28"/>
      <c r="IN93" s="28"/>
      <c r="IO93" s="28"/>
      <c r="IP93" s="28"/>
      <c r="IQ93" s="28"/>
      <c r="IR93" s="28"/>
      <c r="IS93" s="28"/>
      <c r="IT93" s="28"/>
      <c r="IU93" s="28"/>
      <c r="IV93" s="28"/>
      <c r="IW93" s="28"/>
      <c r="IX93" s="28"/>
      <c r="IY93" s="28"/>
      <c r="IZ93" s="28"/>
      <c r="JA93" s="28"/>
      <c r="JB93" s="28"/>
      <c r="JC93" s="28"/>
      <c r="JD93" s="28"/>
      <c r="JE93" s="28"/>
      <c r="JF93" s="28"/>
      <c r="JG93" s="28"/>
      <c r="JH93" s="28"/>
      <c r="JI93" s="28"/>
      <c r="JJ93" s="28"/>
      <c r="JK93" s="28"/>
      <c r="JL93" s="28"/>
      <c r="JM93" s="28"/>
      <c r="JN93" s="28"/>
      <c r="JO93" s="28"/>
      <c r="JP93" s="28"/>
      <c r="JQ93" s="28"/>
      <c r="JR93" s="28"/>
      <c r="JS93" s="28"/>
      <c r="JT93" s="28"/>
      <c r="JU93" s="28"/>
      <c r="JV93" s="28"/>
      <c r="JW93" s="28"/>
      <c r="JX93" s="28"/>
      <c r="JY93" s="28"/>
      <c r="JZ93" s="28"/>
      <c r="KA93" s="28"/>
      <c r="KB93" s="28"/>
      <c r="KC93" s="28"/>
      <c r="KD93" s="28"/>
      <c r="KE93" s="28"/>
      <c r="KF93" s="28"/>
      <c r="KG93" s="28"/>
      <c r="KH93" s="28"/>
      <c r="KI93" s="28"/>
      <c r="KJ93" s="28"/>
      <c r="KK93" s="28"/>
      <c r="KL93" s="28"/>
      <c r="KM93" s="28"/>
      <c r="KN93" s="28"/>
      <c r="KO93" s="28"/>
      <c r="KP93" s="28"/>
      <c r="KQ93" s="28"/>
      <c r="KR93" s="28"/>
      <c r="KS93" s="28"/>
      <c r="KT93" s="28"/>
      <c r="KU93" s="28"/>
      <c r="KV93" s="28"/>
      <c r="KW93" s="28"/>
      <c r="KX93" s="28"/>
      <c r="KY93" s="28"/>
      <c r="KZ93" s="28"/>
      <c r="LA93" s="28"/>
      <c r="LB93" s="28"/>
      <c r="LC93" s="28"/>
      <c r="LD93" s="28"/>
      <c r="LE93" s="28"/>
      <c r="LF93" s="28"/>
      <c r="LG93" s="28"/>
      <c r="LH93" s="28"/>
      <c r="LI93" s="28"/>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row>
    <row r="94" spans="1:351" x14ac:dyDescent="0.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28"/>
      <c r="II94" s="28"/>
      <c r="IJ94" s="28"/>
      <c r="IK94" s="28"/>
      <c r="IL94" s="28"/>
      <c r="IM94" s="28"/>
      <c r="IN94" s="28"/>
      <c r="IO94" s="28"/>
      <c r="IP94" s="28"/>
      <c r="IQ94" s="28"/>
      <c r="IR94" s="28"/>
      <c r="IS94" s="28"/>
      <c r="IT94" s="28"/>
      <c r="IU94" s="28"/>
      <c r="IV94" s="28"/>
      <c r="IW94" s="28"/>
      <c r="IX94" s="28"/>
      <c r="IY94" s="28"/>
      <c r="IZ94" s="28"/>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c r="KE94" s="28"/>
      <c r="KF94" s="28"/>
      <c r="KG94" s="28"/>
      <c r="KH94" s="28"/>
      <c r="KI94" s="28"/>
      <c r="KJ94" s="28"/>
      <c r="KK94" s="28"/>
      <c r="KL94" s="28"/>
      <c r="KM94" s="28"/>
      <c r="KN94" s="28"/>
      <c r="KO94" s="28"/>
      <c r="KP94" s="28"/>
      <c r="KQ94" s="28"/>
      <c r="KR94" s="28"/>
      <c r="KS94" s="28"/>
      <c r="KT94" s="28"/>
      <c r="KU94" s="28"/>
      <c r="KV94" s="28"/>
      <c r="KW94" s="28"/>
      <c r="KX94" s="28"/>
      <c r="KY94" s="28"/>
      <c r="KZ94" s="28"/>
      <c r="LA94" s="28"/>
      <c r="LB94" s="28"/>
      <c r="LC94" s="28"/>
      <c r="LD94" s="28"/>
      <c r="LE94" s="28"/>
      <c r="LF94" s="28"/>
      <c r="LG94" s="28"/>
      <c r="LH94" s="28"/>
      <c r="LI94" s="28"/>
      <c r="LJ94" s="28"/>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row>
    <row r="95" spans="1:351" x14ac:dyDescent="0.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28"/>
      <c r="II95" s="28"/>
      <c r="IJ95" s="28"/>
      <c r="IK95" s="28"/>
      <c r="IL95" s="28"/>
      <c r="IM95" s="28"/>
      <c r="IN95" s="28"/>
      <c r="IO95" s="28"/>
      <c r="IP95" s="28"/>
      <c r="IQ95" s="28"/>
      <c r="IR95" s="28"/>
      <c r="IS95" s="28"/>
      <c r="IT95" s="28"/>
      <c r="IU95" s="28"/>
      <c r="IV95" s="28"/>
      <c r="IW95" s="28"/>
      <c r="IX95" s="28"/>
      <c r="IY95" s="28"/>
      <c r="IZ95" s="28"/>
      <c r="JA95" s="28"/>
      <c r="JB95" s="28"/>
      <c r="JC95" s="28"/>
      <c r="JD95" s="28"/>
      <c r="JE95" s="28"/>
      <c r="JF95" s="28"/>
      <c r="JG95" s="28"/>
      <c r="JH95" s="28"/>
      <c r="JI95" s="28"/>
      <c r="JJ95" s="28"/>
      <c r="JK95" s="28"/>
      <c r="JL95" s="28"/>
      <c r="JM95" s="28"/>
      <c r="JN95" s="28"/>
      <c r="JO95" s="28"/>
      <c r="JP95" s="28"/>
      <c r="JQ95" s="28"/>
      <c r="JR95" s="28"/>
      <c r="JS95" s="28"/>
      <c r="JT95" s="28"/>
      <c r="JU95" s="28"/>
      <c r="JV95" s="28"/>
      <c r="JW95" s="28"/>
      <c r="JX95" s="28"/>
      <c r="JY95" s="28"/>
      <c r="JZ95" s="28"/>
      <c r="KA95" s="28"/>
      <c r="KB95" s="28"/>
      <c r="KC95" s="28"/>
      <c r="KD95" s="28"/>
      <c r="KE95" s="28"/>
      <c r="KF95" s="28"/>
      <c r="KG95" s="28"/>
      <c r="KH95" s="28"/>
      <c r="KI95" s="28"/>
      <c r="KJ95" s="28"/>
      <c r="KK95" s="28"/>
      <c r="KL95" s="28"/>
      <c r="KM95" s="28"/>
      <c r="KN95" s="28"/>
      <c r="KO95" s="28"/>
      <c r="KP95" s="28"/>
      <c r="KQ95" s="28"/>
      <c r="KR95" s="28"/>
      <c r="KS95" s="28"/>
      <c r="KT95" s="28"/>
      <c r="KU95" s="28"/>
      <c r="KV95" s="28"/>
      <c r="KW95" s="28"/>
      <c r="KX95" s="28"/>
      <c r="KY95" s="28"/>
      <c r="KZ95" s="28"/>
      <c r="LA95" s="28"/>
      <c r="LB95" s="28"/>
      <c r="LC95" s="28"/>
      <c r="LD95" s="28"/>
      <c r="LE95" s="28"/>
      <c r="LF95" s="28"/>
      <c r="LG95" s="28"/>
      <c r="LH95" s="28"/>
      <c r="LI95" s="28"/>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c r="MK95" s="28"/>
      <c r="ML95" s="28"/>
      <c r="MM95" s="28"/>
    </row>
    <row r="96" spans="1:351" x14ac:dyDescent="0.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28"/>
      <c r="HU96" s="28"/>
      <c r="HV96" s="28"/>
      <c r="HW96" s="28"/>
      <c r="HX96" s="28"/>
      <c r="HY96" s="28"/>
      <c r="HZ96" s="28"/>
      <c r="IA96" s="28"/>
      <c r="IB96" s="28"/>
      <c r="IC96" s="28"/>
      <c r="ID96" s="28"/>
      <c r="IE96" s="28"/>
      <c r="IF96" s="28"/>
      <c r="IG96" s="28"/>
      <c r="IH96" s="28"/>
      <c r="II96" s="28"/>
      <c r="IJ96" s="28"/>
      <c r="IK96" s="28"/>
      <c r="IL96" s="28"/>
      <c r="IM96" s="28"/>
      <c r="IN96" s="28"/>
      <c r="IO96" s="28"/>
      <c r="IP96" s="28"/>
      <c r="IQ96" s="28"/>
      <c r="IR96" s="28"/>
      <c r="IS96" s="28"/>
      <c r="IT96" s="28"/>
      <c r="IU96" s="28"/>
      <c r="IV96" s="28"/>
      <c r="IW96" s="28"/>
      <c r="IX96" s="28"/>
      <c r="IY96" s="28"/>
      <c r="IZ96" s="28"/>
      <c r="JA96" s="28"/>
      <c r="JB96" s="28"/>
      <c r="JC96" s="28"/>
      <c r="JD96" s="28"/>
      <c r="JE96" s="28"/>
      <c r="JF96" s="28"/>
      <c r="JG96" s="28"/>
      <c r="JH96" s="28"/>
      <c r="JI96" s="28"/>
      <c r="JJ96" s="28"/>
      <c r="JK96" s="28"/>
      <c r="JL96" s="28"/>
      <c r="JM96" s="28"/>
      <c r="JN96" s="28"/>
      <c r="JO96" s="28"/>
      <c r="JP96" s="28"/>
      <c r="JQ96" s="28"/>
      <c r="JR96" s="28"/>
      <c r="JS96" s="28"/>
      <c r="JT96" s="28"/>
      <c r="JU96" s="28"/>
      <c r="JV96" s="28"/>
      <c r="JW96" s="28"/>
      <c r="JX96" s="28"/>
      <c r="JY96" s="28"/>
      <c r="JZ96" s="28"/>
      <c r="KA96" s="28"/>
      <c r="KB96" s="28"/>
      <c r="KC96" s="28"/>
      <c r="KD96" s="28"/>
      <c r="KE96" s="28"/>
      <c r="KF96" s="28"/>
      <c r="KG96" s="28"/>
      <c r="KH96" s="28"/>
      <c r="KI96" s="28"/>
      <c r="KJ96" s="28"/>
      <c r="KK96" s="28"/>
      <c r="KL96" s="28"/>
      <c r="KM96" s="28"/>
      <c r="KN96" s="28"/>
      <c r="KO96" s="28"/>
      <c r="KP96" s="28"/>
      <c r="KQ96" s="28"/>
      <c r="KR96" s="28"/>
      <c r="KS96" s="28"/>
      <c r="KT96" s="28"/>
      <c r="KU96" s="28"/>
      <c r="KV96" s="28"/>
      <c r="KW96" s="28"/>
      <c r="KX96" s="28"/>
      <c r="KY96" s="28"/>
      <c r="KZ96" s="28"/>
      <c r="LA96" s="28"/>
      <c r="LB96" s="28"/>
      <c r="LC96" s="28"/>
      <c r="LD96" s="28"/>
      <c r="LE96" s="28"/>
      <c r="LF96" s="28"/>
      <c r="LG96" s="28"/>
      <c r="LH96" s="28"/>
      <c r="LI96" s="28"/>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c r="MK96" s="28"/>
      <c r="ML96" s="28"/>
      <c r="MM96" s="28"/>
    </row>
    <row r="97" spans="1:351" x14ac:dyDescent="0.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28"/>
      <c r="HU97" s="28"/>
      <c r="HV97" s="28"/>
      <c r="HW97" s="28"/>
      <c r="HX97" s="28"/>
      <c r="HY97" s="28"/>
      <c r="HZ97" s="28"/>
      <c r="IA97" s="28"/>
      <c r="IB97" s="28"/>
      <c r="IC97" s="28"/>
      <c r="ID97" s="28"/>
      <c r="IE97" s="28"/>
      <c r="IF97" s="28"/>
      <c r="IG97" s="28"/>
      <c r="IH97" s="28"/>
      <c r="II97" s="28"/>
      <c r="IJ97" s="28"/>
      <c r="IK97" s="28"/>
      <c r="IL97" s="28"/>
      <c r="IM97" s="28"/>
      <c r="IN97" s="28"/>
      <c r="IO97" s="28"/>
      <c r="IP97" s="28"/>
      <c r="IQ97" s="28"/>
      <c r="IR97" s="28"/>
      <c r="IS97" s="28"/>
      <c r="IT97" s="28"/>
      <c r="IU97" s="28"/>
      <c r="IV97" s="28"/>
      <c r="IW97" s="28"/>
      <c r="IX97" s="28"/>
      <c r="IY97" s="28"/>
      <c r="IZ97" s="28"/>
      <c r="JA97" s="28"/>
      <c r="JB97" s="28"/>
      <c r="JC97" s="28"/>
      <c r="JD97" s="28"/>
      <c r="JE97" s="28"/>
      <c r="JF97" s="28"/>
      <c r="JG97" s="28"/>
      <c r="JH97" s="28"/>
      <c r="JI97" s="28"/>
      <c r="JJ97" s="28"/>
      <c r="JK97" s="28"/>
      <c r="JL97" s="28"/>
      <c r="JM97" s="28"/>
      <c r="JN97" s="28"/>
      <c r="JO97" s="28"/>
      <c r="JP97" s="28"/>
      <c r="JQ97" s="28"/>
      <c r="JR97" s="28"/>
      <c r="JS97" s="28"/>
      <c r="JT97" s="28"/>
      <c r="JU97" s="28"/>
      <c r="JV97" s="28"/>
      <c r="JW97" s="28"/>
      <c r="JX97" s="28"/>
      <c r="JY97" s="28"/>
      <c r="JZ97" s="28"/>
      <c r="KA97" s="28"/>
      <c r="KB97" s="28"/>
      <c r="KC97" s="28"/>
      <c r="KD97" s="28"/>
      <c r="KE97" s="28"/>
      <c r="KF97" s="28"/>
      <c r="KG97" s="28"/>
      <c r="KH97" s="28"/>
      <c r="KI97" s="28"/>
      <c r="KJ97" s="28"/>
      <c r="KK97" s="28"/>
      <c r="KL97" s="28"/>
      <c r="KM97" s="28"/>
      <c r="KN97" s="28"/>
      <c r="KO97" s="28"/>
      <c r="KP97" s="28"/>
      <c r="KQ97" s="28"/>
      <c r="KR97" s="28"/>
      <c r="KS97" s="28"/>
      <c r="KT97" s="28"/>
      <c r="KU97" s="28"/>
      <c r="KV97" s="28"/>
      <c r="KW97" s="28"/>
      <c r="KX97" s="28"/>
      <c r="KY97" s="28"/>
      <c r="KZ97" s="28"/>
      <c r="LA97" s="28"/>
      <c r="LB97" s="28"/>
      <c r="LC97" s="28"/>
      <c r="LD97" s="28"/>
      <c r="LE97" s="28"/>
      <c r="LF97" s="28"/>
      <c r="LG97" s="28"/>
      <c r="LH97" s="28"/>
      <c r="LI97" s="28"/>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c r="MK97" s="28"/>
      <c r="ML97" s="28"/>
      <c r="MM97" s="28"/>
    </row>
    <row r="98" spans="1:351" x14ac:dyDescent="0.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28"/>
      <c r="HU98" s="28"/>
      <c r="HV98" s="28"/>
      <c r="HW98" s="28"/>
      <c r="HX98" s="28"/>
      <c r="HY98" s="28"/>
      <c r="HZ98" s="28"/>
      <c r="IA98" s="28"/>
      <c r="IB98" s="28"/>
      <c r="IC98" s="28"/>
      <c r="ID98" s="28"/>
      <c r="IE98" s="28"/>
      <c r="IF98" s="28"/>
      <c r="IG98" s="28"/>
      <c r="IH98" s="28"/>
      <c r="II98" s="28"/>
      <c r="IJ98" s="28"/>
      <c r="IK98" s="28"/>
      <c r="IL98" s="28"/>
      <c r="IM98" s="28"/>
      <c r="IN98" s="28"/>
      <c r="IO98" s="28"/>
      <c r="IP98" s="28"/>
      <c r="IQ98" s="28"/>
      <c r="IR98" s="28"/>
      <c r="IS98" s="28"/>
      <c r="IT98" s="28"/>
      <c r="IU98" s="28"/>
      <c r="IV98" s="28"/>
      <c r="IW98" s="28"/>
      <c r="IX98" s="28"/>
      <c r="IY98" s="28"/>
      <c r="IZ98" s="28"/>
      <c r="JA98" s="28"/>
      <c r="JB98" s="28"/>
      <c r="JC98" s="28"/>
      <c r="JD98" s="28"/>
      <c r="JE98" s="28"/>
      <c r="JF98" s="28"/>
      <c r="JG98" s="28"/>
      <c r="JH98" s="28"/>
      <c r="JI98" s="28"/>
      <c r="JJ98" s="28"/>
      <c r="JK98" s="28"/>
      <c r="JL98" s="28"/>
      <c r="JM98" s="28"/>
      <c r="JN98" s="28"/>
      <c r="JO98" s="28"/>
      <c r="JP98" s="28"/>
      <c r="JQ98" s="28"/>
      <c r="JR98" s="28"/>
      <c r="JS98" s="28"/>
      <c r="JT98" s="28"/>
      <c r="JU98" s="28"/>
      <c r="JV98" s="28"/>
      <c r="JW98" s="28"/>
      <c r="JX98" s="28"/>
      <c r="JY98" s="28"/>
      <c r="JZ98" s="28"/>
      <c r="KA98" s="28"/>
      <c r="KB98" s="28"/>
      <c r="KC98" s="28"/>
      <c r="KD98" s="28"/>
      <c r="KE98" s="28"/>
      <c r="KF98" s="28"/>
      <c r="KG98" s="28"/>
      <c r="KH98" s="28"/>
      <c r="KI98" s="28"/>
      <c r="KJ98" s="28"/>
      <c r="KK98" s="28"/>
      <c r="KL98" s="28"/>
      <c r="KM98" s="28"/>
      <c r="KN98" s="28"/>
      <c r="KO98" s="28"/>
      <c r="KP98" s="28"/>
      <c r="KQ98" s="28"/>
      <c r="KR98" s="28"/>
      <c r="KS98" s="28"/>
      <c r="KT98" s="28"/>
      <c r="KU98" s="28"/>
      <c r="KV98" s="28"/>
      <c r="KW98" s="28"/>
      <c r="KX98" s="28"/>
      <c r="KY98" s="28"/>
      <c r="KZ98" s="28"/>
      <c r="LA98" s="28"/>
      <c r="LB98" s="28"/>
      <c r="LC98" s="28"/>
      <c r="LD98" s="28"/>
      <c r="LE98" s="28"/>
      <c r="LF98" s="28"/>
      <c r="LG98" s="28"/>
      <c r="LH98" s="28"/>
      <c r="LI98" s="28"/>
      <c r="LJ98" s="28"/>
      <c r="LK98" s="28"/>
      <c r="LL98" s="28"/>
      <c r="LM98" s="28"/>
      <c r="LN98" s="28"/>
      <c r="LO98" s="28"/>
      <c r="LP98" s="28"/>
      <c r="LQ98" s="28"/>
      <c r="LR98" s="28"/>
      <c r="LS98" s="28"/>
      <c r="LT98" s="28"/>
      <c r="LU98" s="28"/>
      <c r="LV98" s="28"/>
      <c r="LW98" s="28"/>
      <c r="LX98" s="28"/>
      <c r="LY98" s="28"/>
      <c r="LZ98" s="28"/>
      <c r="MA98" s="28"/>
      <c r="MB98" s="28"/>
      <c r="MC98" s="28"/>
      <c r="MD98" s="28"/>
      <c r="ME98" s="28"/>
      <c r="MF98" s="28"/>
      <c r="MG98" s="28"/>
      <c r="MH98" s="28"/>
      <c r="MI98" s="28"/>
      <c r="MJ98" s="28"/>
      <c r="MK98" s="28"/>
      <c r="ML98" s="28"/>
      <c r="MM98" s="28"/>
    </row>
    <row r="99" spans="1:351" x14ac:dyDescent="0.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28"/>
      <c r="HU99" s="28"/>
      <c r="HV99" s="28"/>
      <c r="HW99" s="28"/>
      <c r="HX99" s="28"/>
      <c r="HY99" s="28"/>
      <c r="HZ99" s="28"/>
      <c r="IA99" s="28"/>
      <c r="IB99" s="28"/>
      <c r="IC99" s="28"/>
      <c r="ID99" s="28"/>
      <c r="IE99" s="28"/>
      <c r="IF99" s="28"/>
      <c r="IG99" s="28"/>
      <c r="IH99" s="28"/>
      <c r="II99" s="28"/>
      <c r="IJ99" s="28"/>
      <c r="IK99" s="28"/>
      <c r="IL99" s="28"/>
      <c r="IM99" s="28"/>
      <c r="IN99" s="28"/>
      <c r="IO99" s="28"/>
      <c r="IP99" s="28"/>
      <c r="IQ99" s="28"/>
      <c r="IR99" s="28"/>
      <c r="IS99" s="28"/>
      <c r="IT99" s="28"/>
      <c r="IU99" s="28"/>
      <c r="IV99" s="28"/>
      <c r="IW99" s="28"/>
      <c r="IX99" s="28"/>
      <c r="IY99" s="28"/>
      <c r="IZ99" s="28"/>
      <c r="JA99" s="28"/>
      <c r="JB99" s="28"/>
      <c r="JC99" s="28"/>
      <c r="JD99" s="28"/>
      <c r="JE99" s="28"/>
      <c r="JF99" s="28"/>
      <c r="JG99" s="28"/>
      <c r="JH99" s="28"/>
      <c r="JI99" s="28"/>
      <c r="JJ99" s="28"/>
      <c r="JK99" s="28"/>
      <c r="JL99" s="28"/>
      <c r="JM99" s="28"/>
      <c r="JN99" s="28"/>
      <c r="JO99" s="28"/>
      <c r="JP99" s="28"/>
      <c r="JQ99" s="28"/>
      <c r="JR99" s="28"/>
      <c r="JS99" s="28"/>
      <c r="JT99" s="28"/>
      <c r="JU99" s="28"/>
      <c r="JV99" s="28"/>
      <c r="JW99" s="28"/>
      <c r="JX99" s="28"/>
      <c r="JY99" s="28"/>
      <c r="JZ99" s="28"/>
      <c r="KA99" s="28"/>
      <c r="KB99" s="28"/>
      <c r="KC99" s="28"/>
      <c r="KD99" s="28"/>
      <c r="KE99" s="28"/>
      <c r="KF99" s="28"/>
      <c r="KG99" s="28"/>
      <c r="KH99" s="28"/>
      <c r="KI99" s="28"/>
      <c r="KJ99" s="28"/>
      <c r="KK99" s="28"/>
      <c r="KL99" s="28"/>
      <c r="KM99" s="28"/>
      <c r="KN99" s="28"/>
      <c r="KO99" s="28"/>
      <c r="KP99" s="28"/>
      <c r="KQ99" s="28"/>
      <c r="KR99" s="28"/>
      <c r="KS99" s="28"/>
      <c r="KT99" s="28"/>
      <c r="KU99" s="28"/>
      <c r="KV99" s="28"/>
      <c r="KW99" s="28"/>
      <c r="KX99" s="28"/>
      <c r="KY99" s="28"/>
      <c r="KZ99" s="28"/>
      <c r="LA99" s="28"/>
      <c r="LB99" s="28"/>
      <c r="LC99" s="28"/>
      <c r="LD99" s="28"/>
      <c r="LE99" s="28"/>
      <c r="LF99" s="28"/>
      <c r="LG99" s="28"/>
      <c r="LH99" s="28"/>
      <c r="LI99" s="28"/>
      <c r="LJ99" s="28"/>
      <c r="LK99" s="28"/>
      <c r="LL99" s="28"/>
      <c r="LM99" s="28"/>
      <c r="LN99" s="28"/>
      <c r="LO99" s="28"/>
      <c r="LP99" s="28"/>
      <c r="LQ99" s="28"/>
      <c r="LR99" s="28"/>
      <c r="LS99" s="28"/>
      <c r="LT99" s="28"/>
      <c r="LU99" s="28"/>
      <c r="LV99" s="28"/>
      <c r="LW99" s="28"/>
      <c r="LX99" s="28"/>
      <c r="LY99" s="28"/>
      <c r="LZ99" s="28"/>
      <c r="MA99" s="28"/>
      <c r="MB99" s="28"/>
      <c r="MC99" s="28"/>
      <c r="MD99" s="28"/>
      <c r="ME99" s="28"/>
      <c r="MF99" s="28"/>
      <c r="MG99" s="28"/>
      <c r="MH99" s="28"/>
      <c r="MI99" s="28"/>
      <c r="MJ99" s="28"/>
      <c r="MK99" s="28"/>
      <c r="ML99" s="28"/>
      <c r="MM99" s="28"/>
    </row>
    <row r="100" spans="1:351" x14ac:dyDescent="0.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28"/>
      <c r="HU100" s="28"/>
      <c r="HV100" s="28"/>
      <c r="HW100" s="28"/>
      <c r="HX100" s="28"/>
      <c r="HY100" s="28"/>
      <c r="HZ100" s="28"/>
      <c r="IA100" s="28"/>
      <c r="IB100" s="28"/>
      <c r="IC100" s="28"/>
      <c r="ID100" s="28"/>
      <c r="IE100" s="28"/>
      <c r="IF100" s="28"/>
      <c r="IG100" s="28"/>
      <c r="IH100" s="28"/>
      <c r="II100" s="28"/>
      <c r="IJ100" s="28"/>
      <c r="IK100" s="28"/>
      <c r="IL100" s="28"/>
      <c r="IM100" s="28"/>
      <c r="IN100" s="28"/>
      <c r="IO100" s="28"/>
      <c r="IP100" s="28"/>
      <c r="IQ100" s="28"/>
      <c r="IR100" s="28"/>
      <c r="IS100" s="28"/>
      <c r="IT100" s="28"/>
      <c r="IU100" s="28"/>
      <c r="IV100" s="28"/>
      <c r="IW100" s="28"/>
      <c r="IX100" s="28"/>
      <c r="IY100" s="28"/>
      <c r="IZ100" s="28"/>
      <c r="JA100" s="28"/>
      <c r="JB100" s="28"/>
      <c r="JC100" s="28"/>
      <c r="JD100" s="28"/>
      <c r="JE100" s="28"/>
      <c r="JF100" s="28"/>
      <c r="JG100" s="28"/>
      <c r="JH100" s="28"/>
      <c r="JI100" s="28"/>
      <c r="JJ100" s="28"/>
      <c r="JK100" s="28"/>
      <c r="JL100" s="28"/>
      <c r="JM100" s="28"/>
      <c r="JN100" s="28"/>
      <c r="JO100" s="28"/>
      <c r="JP100" s="28"/>
      <c r="JQ100" s="28"/>
      <c r="JR100" s="28"/>
      <c r="JS100" s="28"/>
      <c r="JT100" s="28"/>
      <c r="JU100" s="28"/>
      <c r="JV100" s="28"/>
      <c r="JW100" s="28"/>
      <c r="JX100" s="28"/>
      <c r="JY100" s="28"/>
      <c r="JZ100" s="28"/>
      <c r="KA100" s="28"/>
      <c r="KB100" s="28"/>
      <c r="KC100" s="28"/>
      <c r="KD100" s="28"/>
      <c r="KE100" s="28"/>
      <c r="KF100" s="28"/>
      <c r="KG100" s="28"/>
      <c r="KH100" s="28"/>
      <c r="KI100" s="28"/>
      <c r="KJ100" s="28"/>
      <c r="KK100" s="28"/>
      <c r="KL100" s="28"/>
      <c r="KM100" s="28"/>
      <c r="KN100" s="28"/>
      <c r="KO100" s="28"/>
      <c r="KP100" s="28"/>
      <c r="KQ100" s="28"/>
      <c r="KR100" s="28"/>
      <c r="KS100" s="28"/>
      <c r="KT100" s="28"/>
      <c r="KU100" s="28"/>
      <c r="KV100" s="28"/>
      <c r="KW100" s="28"/>
      <c r="KX100" s="28"/>
      <c r="KY100" s="28"/>
      <c r="KZ100" s="28"/>
      <c r="LA100" s="28"/>
      <c r="LB100" s="28"/>
      <c r="LC100" s="28"/>
      <c r="LD100" s="28"/>
      <c r="LE100" s="28"/>
      <c r="LF100" s="28"/>
      <c r="LG100" s="28"/>
      <c r="LH100" s="28"/>
      <c r="LI100" s="28"/>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row>
    <row r="101" spans="1:351" x14ac:dyDescent="0.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28"/>
      <c r="HU101" s="28"/>
      <c r="HV101" s="28"/>
      <c r="HW101" s="28"/>
      <c r="HX101" s="28"/>
      <c r="HY101" s="28"/>
      <c r="HZ101" s="28"/>
      <c r="IA101" s="28"/>
      <c r="IB101" s="28"/>
      <c r="IC101" s="28"/>
      <c r="ID101" s="28"/>
      <c r="IE101" s="28"/>
      <c r="IF101" s="28"/>
      <c r="IG101" s="28"/>
      <c r="IH101" s="28"/>
      <c r="II101" s="28"/>
      <c r="IJ101" s="28"/>
      <c r="IK101" s="28"/>
      <c r="IL101" s="28"/>
      <c r="IM101" s="28"/>
      <c r="IN101" s="28"/>
      <c r="IO101" s="28"/>
      <c r="IP101" s="28"/>
      <c r="IQ101" s="28"/>
      <c r="IR101" s="28"/>
      <c r="IS101" s="28"/>
      <c r="IT101" s="28"/>
      <c r="IU101" s="28"/>
      <c r="IV101" s="28"/>
      <c r="IW101" s="28"/>
      <c r="IX101" s="28"/>
      <c r="IY101" s="28"/>
      <c r="IZ101" s="28"/>
      <c r="JA101" s="28"/>
      <c r="JB101" s="28"/>
      <c r="JC101" s="28"/>
      <c r="JD101" s="28"/>
      <c r="JE101" s="28"/>
      <c r="JF101" s="28"/>
      <c r="JG101" s="28"/>
      <c r="JH101" s="28"/>
      <c r="JI101" s="28"/>
      <c r="JJ101" s="28"/>
      <c r="JK101" s="28"/>
      <c r="JL101" s="28"/>
      <c r="JM101" s="28"/>
      <c r="JN101" s="28"/>
      <c r="JO101" s="28"/>
      <c r="JP101" s="28"/>
      <c r="JQ101" s="28"/>
      <c r="JR101" s="28"/>
      <c r="JS101" s="28"/>
      <c r="JT101" s="28"/>
      <c r="JU101" s="28"/>
      <c r="JV101" s="28"/>
      <c r="JW101" s="28"/>
      <c r="JX101" s="28"/>
      <c r="JY101" s="28"/>
      <c r="JZ101" s="28"/>
      <c r="KA101" s="28"/>
      <c r="KB101" s="28"/>
      <c r="KC101" s="28"/>
      <c r="KD101" s="28"/>
      <c r="KE101" s="28"/>
      <c r="KF101" s="28"/>
      <c r="KG101" s="28"/>
      <c r="KH101" s="28"/>
      <c r="KI101" s="28"/>
      <c r="KJ101" s="28"/>
      <c r="KK101" s="28"/>
      <c r="KL101" s="28"/>
      <c r="KM101" s="28"/>
      <c r="KN101" s="28"/>
      <c r="KO101" s="28"/>
      <c r="KP101" s="28"/>
      <c r="KQ101" s="28"/>
      <c r="KR101" s="28"/>
      <c r="KS101" s="28"/>
      <c r="KT101" s="28"/>
      <c r="KU101" s="28"/>
      <c r="KV101" s="28"/>
      <c r="KW101" s="28"/>
      <c r="KX101" s="28"/>
      <c r="KY101" s="28"/>
      <c r="KZ101" s="28"/>
      <c r="LA101" s="28"/>
      <c r="LB101" s="28"/>
      <c r="LC101" s="28"/>
      <c r="LD101" s="28"/>
      <c r="LE101" s="28"/>
      <c r="LF101" s="28"/>
      <c r="LG101" s="28"/>
      <c r="LH101" s="28"/>
      <c r="LI101" s="28"/>
      <c r="LJ101" s="28"/>
      <c r="LK101" s="28"/>
      <c r="LL101" s="28"/>
      <c r="LM101" s="28"/>
      <c r="LN101" s="28"/>
      <c r="LO101" s="28"/>
      <c r="LP101" s="28"/>
      <c r="LQ101" s="28"/>
      <c r="LR101" s="28"/>
      <c r="LS101" s="28"/>
      <c r="LT101" s="28"/>
      <c r="LU101" s="28"/>
      <c r="LV101" s="28"/>
      <c r="LW101" s="28"/>
      <c r="LX101" s="28"/>
      <c r="LY101" s="28"/>
      <c r="LZ101" s="28"/>
      <c r="MA101" s="28"/>
      <c r="MB101" s="28"/>
      <c r="MC101" s="28"/>
      <c r="MD101" s="28"/>
      <c r="ME101" s="28"/>
      <c r="MF101" s="28"/>
      <c r="MG101" s="28"/>
      <c r="MH101" s="28"/>
      <c r="MI101" s="28"/>
      <c r="MJ101" s="28"/>
      <c r="MK101" s="28"/>
      <c r="ML101" s="28"/>
      <c r="MM101" s="28"/>
    </row>
    <row r="102" spans="1:351" x14ac:dyDescent="0.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28"/>
      <c r="HU102" s="28"/>
      <c r="HV102" s="28"/>
      <c r="HW102" s="28"/>
      <c r="HX102" s="28"/>
      <c r="HY102" s="28"/>
      <c r="HZ102" s="28"/>
      <c r="IA102" s="28"/>
      <c r="IB102" s="28"/>
      <c r="IC102" s="28"/>
      <c r="ID102" s="28"/>
      <c r="IE102" s="28"/>
      <c r="IF102" s="28"/>
      <c r="IG102" s="28"/>
      <c r="IH102" s="28"/>
      <c r="II102" s="28"/>
      <c r="IJ102" s="28"/>
      <c r="IK102" s="28"/>
      <c r="IL102" s="28"/>
      <c r="IM102" s="28"/>
      <c r="IN102" s="28"/>
      <c r="IO102" s="28"/>
      <c r="IP102" s="28"/>
      <c r="IQ102" s="28"/>
      <c r="IR102" s="28"/>
      <c r="IS102" s="28"/>
      <c r="IT102" s="28"/>
      <c r="IU102" s="28"/>
      <c r="IV102" s="28"/>
      <c r="IW102" s="28"/>
      <c r="IX102" s="28"/>
      <c r="IY102" s="28"/>
      <c r="IZ102" s="28"/>
      <c r="JA102" s="28"/>
      <c r="JB102" s="28"/>
      <c r="JC102" s="28"/>
      <c r="JD102" s="28"/>
      <c r="JE102" s="28"/>
      <c r="JF102" s="28"/>
      <c r="JG102" s="28"/>
      <c r="JH102" s="28"/>
      <c r="JI102" s="28"/>
      <c r="JJ102" s="28"/>
      <c r="JK102" s="28"/>
      <c r="JL102" s="28"/>
      <c r="JM102" s="28"/>
      <c r="JN102" s="28"/>
      <c r="JO102" s="28"/>
      <c r="JP102" s="28"/>
      <c r="JQ102" s="28"/>
      <c r="JR102" s="28"/>
      <c r="JS102" s="28"/>
      <c r="JT102" s="28"/>
      <c r="JU102" s="28"/>
      <c r="JV102" s="28"/>
      <c r="JW102" s="28"/>
      <c r="JX102" s="28"/>
      <c r="JY102" s="28"/>
      <c r="JZ102" s="28"/>
      <c r="KA102" s="28"/>
      <c r="KB102" s="28"/>
      <c r="KC102" s="28"/>
      <c r="KD102" s="28"/>
      <c r="KE102" s="28"/>
      <c r="KF102" s="28"/>
      <c r="KG102" s="28"/>
      <c r="KH102" s="28"/>
      <c r="KI102" s="28"/>
      <c r="KJ102" s="28"/>
      <c r="KK102" s="28"/>
      <c r="KL102" s="28"/>
      <c r="KM102" s="28"/>
      <c r="KN102" s="28"/>
      <c r="KO102" s="28"/>
      <c r="KP102" s="28"/>
      <c r="KQ102" s="28"/>
      <c r="KR102" s="28"/>
      <c r="KS102" s="28"/>
      <c r="KT102" s="28"/>
      <c r="KU102" s="28"/>
      <c r="KV102" s="28"/>
      <c r="KW102" s="28"/>
      <c r="KX102" s="28"/>
      <c r="KY102" s="28"/>
      <c r="KZ102" s="28"/>
      <c r="LA102" s="28"/>
      <c r="LB102" s="28"/>
      <c r="LC102" s="28"/>
      <c r="LD102" s="28"/>
      <c r="LE102" s="28"/>
      <c r="LF102" s="28"/>
      <c r="LG102" s="28"/>
      <c r="LH102" s="28"/>
      <c r="LI102" s="28"/>
      <c r="LJ102" s="28"/>
      <c r="LK102" s="28"/>
      <c r="LL102" s="28"/>
      <c r="LM102" s="28"/>
      <c r="LN102" s="28"/>
      <c r="LO102" s="28"/>
      <c r="LP102" s="28"/>
      <c r="LQ102" s="28"/>
      <c r="LR102" s="28"/>
      <c r="LS102" s="28"/>
      <c r="LT102" s="28"/>
      <c r="LU102" s="28"/>
      <c r="LV102" s="28"/>
      <c r="LW102" s="28"/>
      <c r="LX102" s="28"/>
      <c r="LY102" s="28"/>
      <c r="LZ102" s="28"/>
      <c r="MA102" s="28"/>
      <c r="MB102" s="28"/>
      <c r="MC102" s="28"/>
      <c r="MD102" s="28"/>
      <c r="ME102" s="28"/>
      <c r="MF102" s="28"/>
      <c r="MG102" s="28"/>
      <c r="MH102" s="28"/>
      <c r="MI102" s="28"/>
      <c r="MJ102" s="28"/>
      <c r="MK102" s="28"/>
      <c r="ML102" s="28"/>
      <c r="MM102" s="28"/>
    </row>
    <row r="103" spans="1:351" x14ac:dyDescent="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28"/>
      <c r="HU103" s="28"/>
      <c r="HV103" s="28"/>
      <c r="HW103" s="28"/>
      <c r="HX103" s="28"/>
      <c r="HY103" s="28"/>
      <c r="HZ103" s="28"/>
      <c r="IA103" s="28"/>
      <c r="IB103" s="28"/>
      <c r="IC103" s="28"/>
      <c r="ID103" s="28"/>
      <c r="IE103" s="28"/>
      <c r="IF103" s="28"/>
      <c r="IG103" s="28"/>
      <c r="IH103" s="28"/>
      <c r="II103" s="28"/>
      <c r="IJ103" s="28"/>
      <c r="IK103" s="28"/>
      <c r="IL103" s="28"/>
      <c r="IM103" s="28"/>
      <c r="IN103" s="28"/>
      <c r="IO103" s="28"/>
      <c r="IP103" s="28"/>
      <c r="IQ103" s="28"/>
      <c r="IR103" s="28"/>
      <c r="IS103" s="28"/>
      <c r="IT103" s="28"/>
      <c r="IU103" s="28"/>
      <c r="IV103" s="28"/>
      <c r="IW103" s="28"/>
      <c r="IX103" s="28"/>
      <c r="IY103" s="28"/>
      <c r="IZ103" s="28"/>
      <c r="JA103" s="28"/>
      <c r="JB103" s="28"/>
      <c r="JC103" s="28"/>
      <c r="JD103" s="28"/>
      <c r="JE103" s="28"/>
      <c r="JF103" s="28"/>
      <c r="JG103" s="28"/>
      <c r="JH103" s="28"/>
      <c r="JI103" s="28"/>
      <c r="JJ103" s="28"/>
      <c r="JK103" s="28"/>
      <c r="JL103" s="28"/>
      <c r="JM103" s="28"/>
      <c r="JN103" s="28"/>
      <c r="JO103" s="28"/>
      <c r="JP103" s="28"/>
      <c r="JQ103" s="28"/>
      <c r="JR103" s="28"/>
      <c r="JS103" s="28"/>
      <c r="JT103" s="28"/>
      <c r="JU103" s="28"/>
      <c r="JV103" s="28"/>
      <c r="JW103" s="28"/>
      <c r="JX103" s="28"/>
      <c r="JY103" s="28"/>
      <c r="JZ103" s="28"/>
      <c r="KA103" s="28"/>
      <c r="KB103" s="28"/>
      <c r="KC103" s="28"/>
      <c r="KD103" s="28"/>
      <c r="KE103" s="28"/>
      <c r="KF103" s="28"/>
      <c r="KG103" s="28"/>
      <c r="KH103" s="28"/>
      <c r="KI103" s="28"/>
      <c r="KJ103" s="28"/>
      <c r="KK103" s="28"/>
      <c r="KL103" s="28"/>
      <c r="KM103" s="28"/>
      <c r="KN103" s="28"/>
      <c r="KO103" s="28"/>
      <c r="KP103" s="28"/>
      <c r="KQ103" s="28"/>
      <c r="KR103" s="28"/>
      <c r="KS103" s="28"/>
      <c r="KT103" s="28"/>
      <c r="KU103" s="28"/>
      <c r="KV103" s="28"/>
      <c r="KW103" s="28"/>
      <c r="KX103" s="28"/>
      <c r="KY103" s="28"/>
      <c r="KZ103" s="28"/>
      <c r="LA103" s="28"/>
      <c r="LB103" s="28"/>
      <c r="LC103" s="28"/>
      <c r="LD103" s="28"/>
      <c r="LE103" s="28"/>
      <c r="LF103" s="28"/>
      <c r="LG103" s="28"/>
      <c r="LH103" s="28"/>
      <c r="LI103" s="28"/>
      <c r="LJ103" s="28"/>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row>
    <row r="104" spans="1:351" x14ac:dyDescent="0.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c r="JG104" s="28"/>
      <c r="JH104" s="28"/>
      <c r="JI104" s="28"/>
      <c r="JJ104" s="28"/>
      <c r="JK104" s="28"/>
      <c r="JL104" s="28"/>
      <c r="JM104" s="28"/>
      <c r="JN104" s="28"/>
      <c r="JO104" s="28"/>
      <c r="JP104" s="28"/>
      <c r="JQ104" s="28"/>
      <c r="JR104" s="28"/>
      <c r="JS104" s="28"/>
      <c r="JT104" s="28"/>
      <c r="JU104" s="28"/>
      <c r="JV104" s="28"/>
      <c r="JW104" s="28"/>
      <c r="JX104" s="28"/>
      <c r="JY104" s="28"/>
      <c r="JZ104" s="28"/>
      <c r="KA104" s="28"/>
      <c r="KB104" s="28"/>
      <c r="KC104" s="28"/>
      <c r="KD104" s="28"/>
      <c r="KE104" s="28"/>
      <c r="KF104" s="28"/>
      <c r="KG104" s="28"/>
      <c r="KH104" s="28"/>
      <c r="KI104" s="28"/>
      <c r="KJ104" s="28"/>
      <c r="KK104" s="28"/>
      <c r="KL104" s="28"/>
      <c r="KM104" s="28"/>
      <c r="KN104" s="28"/>
      <c r="KO104" s="28"/>
      <c r="KP104" s="28"/>
      <c r="KQ104" s="28"/>
      <c r="KR104" s="28"/>
      <c r="KS104" s="28"/>
      <c r="KT104" s="28"/>
      <c r="KU104" s="28"/>
      <c r="KV104" s="28"/>
      <c r="KW104" s="28"/>
      <c r="KX104" s="28"/>
      <c r="KY104" s="28"/>
      <c r="KZ104" s="28"/>
      <c r="LA104" s="28"/>
      <c r="LB104" s="28"/>
      <c r="LC104" s="28"/>
      <c r="LD104" s="28"/>
      <c r="LE104" s="28"/>
      <c r="LF104" s="28"/>
      <c r="LG104" s="28"/>
      <c r="LH104" s="28"/>
      <c r="LI104" s="28"/>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row>
    <row r="105" spans="1:351" x14ac:dyDescent="0.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28"/>
      <c r="HU105" s="28"/>
      <c r="HV105" s="28"/>
      <c r="HW105" s="28"/>
      <c r="HX105" s="28"/>
      <c r="HY105" s="28"/>
      <c r="HZ105" s="28"/>
      <c r="IA105" s="28"/>
      <c r="IB105" s="28"/>
      <c r="IC105" s="28"/>
      <c r="ID105" s="28"/>
      <c r="IE105" s="28"/>
      <c r="IF105" s="28"/>
      <c r="IG105" s="28"/>
      <c r="IH105" s="28"/>
      <c r="II105" s="28"/>
      <c r="IJ105" s="28"/>
      <c r="IK105" s="28"/>
      <c r="IL105" s="28"/>
      <c r="IM105" s="28"/>
      <c r="IN105" s="28"/>
      <c r="IO105" s="28"/>
      <c r="IP105" s="28"/>
      <c r="IQ105" s="28"/>
      <c r="IR105" s="28"/>
      <c r="IS105" s="28"/>
      <c r="IT105" s="28"/>
      <c r="IU105" s="28"/>
      <c r="IV105" s="28"/>
      <c r="IW105" s="28"/>
      <c r="IX105" s="28"/>
      <c r="IY105" s="28"/>
      <c r="IZ105" s="28"/>
      <c r="JA105" s="28"/>
      <c r="JB105" s="28"/>
      <c r="JC105" s="28"/>
      <c r="JD105" s="28"/>
      <c r="JE105" s="28"/>
      <c r="JF105" s="28"/>
      <c r="JG105" s="28"/>
      <c r="JH105" s="28"/>
      <c r="JI105" s="28"/>
      <c r="JJ105" s="28"/>
      <c r="JK105" s="28"/>
      <c r="JL105" s="28"/>
      <c r="JM105" s="28"/>
      <c r="JN105" s="28"/>
      <c r="JO105" s="28"/>
      <c r="JP105" s="28"/>
      <c r="JQ105" s="28"/>
      <c r="JR105" s="28"/>
      <c r="JS105" s="28"/>
      <c r="JT105" s="28"/>
      <c r="JU105" s="28"/>
      <c r="JV105" s="28"/>
      <c r="JW105" s="28"/>
      <c r="JX105" s="28"/>
      <c r="JY105" s="28"/>
      <c r="JZ105" s="28"/>
      <c r="KA105" s="28"/>
      <c r="KB105" s="28"/>
      <c r="KC105" s="28"/>
      <c r="KD105" s="28"/>
      <c r="KE105" s="28"/>
      <c r="KF105" s="28"/>
      <c r="KG105" s="28"/>
      <c r="KH105" s="28"/>
      <c r="KI105" s="28"/>
      <c r="KJ105" s="28"/>
      <c r="KK105" s="28"/>
      <c r="KL105" s="28"/>
      <c r="KM105" s="28"/>
      <c r="KN105" s="28"/>
      <c r="KO105" s="28"/>
      <c r="KP105" s="28"/>
      <c r="KQ105" s="28"/>
      <c r="KR105" s="28"/>
      <c r="KS105" s="28"/>
      <c r="KT105" s="28"/>
      <c r="KU105" s="28"/>
      <c r="KV105" s="28"/>
      <c r="KW105" s="28"/>
      <c r="KX105" s="28"/>
      <c r="KY105" s="28"/>
      <c r="KZ105" s="28"/>
      <c r="LA105" s="28"/>
      <c r="LB105" s="28"/>
      <c r="LC105" s="28"/>
      <c r="LD105" s="28"/>
      <c r="LE105" s="28"/>
      <c r="LF105" s="28"/>
      <c r="LG105" s="28"/>
      <c r="LH105" s="28"/>
      <c r="LI105" s="28"/>
      <c r="LJ105" s="28"/>
      <c r="LK105" s="28"/>
      <c r="LL105" s="28"/>
      <c r="LM105" s="28"/>
      <c r="LN105" s="28"/>
      <c r="LO105" s="28"/>
      <c r="LP105" s="28"/>
      <c r="LQ105" s="28"/>
      <c r="LR105" s="28"/>
      <c r="LS105" s="28"/>
      <c r="LT105" s="28"/>
      <c r="LU105" s="28"/>
      <c r="LV105" s="28"/>
      <c r="LW105" s="28"/>
      <c r="LX105" s="28"/>
      <c r="LY105" s="28"/>
      <c r="LZ105" s="28"/>
      <c r="MA105" s="28"/>
      <c r="MB105" s="28"/>
      <c r="MC105" s="28"/>
      <c r="MD105" s="28"/>
      <c r="ME105" s="28"/>
      <c r="MF105" s="28"/>
      <c r="MG105" s="28"/>
      <c r="MH105" s="28"/>
      <c r="MI105" s="28"/>
      <c r="MJ105" s="28"/>
      <c r="MK105" s="28"/>
      <c r="ML105" s="28"/>
      <c r="MM105" s="28"/>
    </row>
    <row r="106" spans="1:351" x14ac:dyDescent="0.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28"/>
      <c r="HU106" s="28"/>
      <c r="HV106" s="28"/>
      <c r="HW106" s="28"/>
      <c r="HX106" s="28"/>
      <c r="HY106" s="28"/>
      <c r="HZ106" s="28"/>
      <c r="IA106" s="28"/>
      <c r="IB106" s="28"/>
      <c r="IC106" s="28"/>
      <c r="ID106" s="28"/>
      <c r="IE106" s="28"/>
      <c r="IF106" s="28"/>
      <c r="IG106" s="28"/>
      <c r="IH106" s="28"/>
      <c r="II106" s="28"/>
      <c r="IJ106" s="28"/>
      <c r="IK106" s="28"/>
      <c r="IL106" s="28"/>
      <c r="IM106" s="28"/>
      <c r="IN106" s="28"/>
      <c r="IO106" s="28"/>
      <c r="IP106" s="28"/>
      <c r="IQ106" s="28"/>
      <c r="IR106" s="28"/>
      <c r="IS106" s="28"/>
      <c r="IT106" s="28"/>
      <c r="IU106" s="28"/>
      <c r="IV106" s="28"/>
      <c r="IW106" s="28"/>
      <c r="IX106" s="28"/>
      <c r="IY106" s="28"/>
      <c r="IZ106" s="28"/>
      <c r="JA106" s="28"/>
      <c r="JB106" s="28"/>
      <c r="JC106" s="28"/>
      <c r="JD106" s="28"/>
      <c r="JE106" s="28"/>
      <c r="JF106" s="28"/>
      <c r="JG106" s="28"/>
      <c r="JH106" s="28"/>
      <c r="JI106" s="28"/>
      <c r="JJ106" s="28"/>
      <c r="JK106" s="28"/>
      <c r="JL106" s="28"/>
      <c r="JM106" s="28"/>
      <c r="JN106" s="28"/>
      <c r="JO106" s="28"/>
      <c r="JP106" s="28"/>
      <c r="JQ106" s="28"/>
      <c r="JR106" s="28"/>
      <c r="JS106" s="28"/>
      <c r="JT106" s="28"/>
      <c r="JU106" s="28"/>
      <c r="JV106" s="28"/>
      <c r="JW106" s="28"/>
      <c r="JX106" s="28"/>
      <c r="JY106" s="28"/>
      <c r="JZ106" s="28"/>
      <c r="KA106" s="28"/>
      <c r="KB106" s="28"/>
      <c r="KC106" s="28"/>
      <c r="KD106" s="28"/>
      <c r="KE106" s="28"/>
      <c r="KF106" s="28"/>
      <c r="KG106" s="28"/>
      <c r="KH106" s="28"/>
      <c r="KI106" s="28"/>
      <c r="KJ106" s="28"/>
      <c r="KK106" s="28"/>
      <c r="KL106" s="28"/>
      <c r="KM106" s="28"/>
      <c r="KN106" s="28"/>
      <c r="KO106" s="28"/>
      <c r="KP106" s="28"/>
      <c r="KQ106" s="28"/>
      <c r="KR106" s="28"/>
      <c r="KS106" s="28"/>
      <c r="KT106" s="28"/>
      <c r="KU106" s="28"/>
      <c r="KV106" s="28"/>
      <c r="KW106" s="28"/>
      <c r="KX106" s="28"/>
      <c r="KY106" s="28"/>
      <c r="KZ106" s="28"/>
      <c r="LA106" s="28"/>
      <c r="LB106" s="28"/>
      <c r="LC106" s="28"/>
      <c r="LD106" s="28"/>
      <c r="LE106" s="28"/>
      <c r="LF106" s="28"/>
      <c r="LG106" s="28"/>
      <c r="LH106" s="28"/>
      <c r="LI106" s="28"/>
      <c r="LJ106" s="28"/>
      <c r="LK106" s="28"/>
      <c r="LL106" s="28"/>
      <c r="LM106" s="28"/>
      <c r="LN106" s="28"/>
      <c r="LO106" s="28"/>
      <c r="LP106" s="28"/>
      <c r="LQ106" s="28"/>
      <c r="LR106" s="28"/>
      <c r="LS106" s="28"/>
      <c r="LT106" s="28"/>
      <c r="LU106" s="28"/>
      <c r="LV106" s="28"/>
      <c r="LW106" s="28"/>
      <c r="LX106" s="28"/>
      <c r="LY106" s="28"/>
      <c r="LZ106" s="28"/>
      <c r="MA106" s="28"/>
      <c r="MB106" s="28"/>
      <c r="MC106" s="28"/>
      <c r="MD106" s="28"/>
      <c r="ME106" s="28"/>
      <c r="MF106" s="28"/>
      <c r="MG106" s="28"/>
      <c r="MH106" s="28"/>
      <c r="MI106" s="28"/>
      <c r="MJ106" s="28"/>
      <c r="MK106" s="28"/>
      <c r="ML106" s="28"/>
      <c r="MM106" s="28"/>
    </row>
    <row r="107" spans="1:351" x14ac:dyDescent="0.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28"/>
      <c r="HU107" s="28"/>
      <c r="HV107" s="28"/>
      <c r="HW107" s="28"/>
      <c r="HX107" s="28"/>
      <c r="HY107" s="28"/>
      <c r="HZ107" s="28"/>
      <c r="IA107" s="28"/>
      <c r="IB107" s="28"/>
      <c r="IC107" s="28"/>
      <c r="ID107" s="28"/>
      <c r="IE107" s="28"/>
      <c r="IF107" s="28"/>
      <c r="IG107" s="28"/>
      <c r="IH107" s="28"/>
      <c r="II107" s="28"/>
      <c r="IJ107" s="28"/>
      <c r="IK107" s="28"/>
      <c r="IL107" s="28"/>
      <c r="IM107" s="28"/>
      <c r="IN107" s="28"/>
      <c r="IO107" s="28"/>
      <c r="IP107" s="28"/>
      <c r="IQ107" s="28"/>
      <c r="IR107" s="28"/>
      <c r="IS107" s="28"/>
      <c r="IT107" s="28"/>
      <c r="IU107" s="28"/>
      <c r="IV107" s="28"/>
      <c r="IW107" s="28"/>
      <c r="IX107" s="28"/>
      <c r="IY107" s="28"/>
      <c r="IZ107" s="28"/>
      <c r="JA107" s="28"/>
      <c r="JB107" s="28"/>
      <c r="JC107" s="28"/>
      <c r="JD107" s="28"/>
      <c r="JE107" s="28"/>
      <c r="JF107" s="28"/>
      <c r="JG107" s="28"/>
      <c r="JH107" s="28"/>
      <c r="JI107" s="28"/>
      <c r="JJ107" s="28"/>
      <c r="JK107" s="28"/>
      <c r="JL107" s="28"/>
      <c r="JM107" s="28"/>
      <c r="JN107" s="28"/>
      <c r="JO107" s="28"/>
      <c r="JP107" s="28"/>
      <c r="JQ107" s="28"/>
      <c r="JR107" s="28"/>
      <c r="JS107" s="28"/>
      <c r="JT107" s="28"/>
      <c r="JU107" s="28"/>
      <c r="JV107" s="28"/>
      <c r="JW107" s="28"/>
      <c r="JX107" s="28"/>
      <c r="JY107" s="28"/>
      <c r="JZ107" s="28"/>
      <c r="KA107" s="28"/>
      <c r="KB107" s="28"/>
      <c r="KC107" s="28"/>
      <c r="KD107" s="28"/>
      <c r="KE107" s="28"/>
      <c r="KF107" s="28"/>
      <c r="KG107" s="28"/>
      <c r="KH107" s="28"/>
      <c r="KI107" s="28"/>
      <c r="KJ107" s="28"/>
      <c r="KK107" s="28"/>
      <c r="KL107" s="28"/>
      <c r="KM107" s="28"/>
      <c r="KN107" s="28"/>
      <c r="KO107" s="28"/>
      <c r="KP107" s="28"/>
      <c r="KQ107" s="28"/>
      <c r="KR107" s="28"/>
      <c r="KS107" s="28"/>
      <c r="KT107" s="28"/>
      <c r="KU107" s="28"/>
      <c r="KV107" s="28"/>
      <c r="KW107" s="28"/>
      <c r="KX107" s="28"/>
      <c r="KY107" s="28"/>
      <c r="KZ107" s="28"/>
      <c r="LA107" s="28"/>
      <c r="LB107" s="28"/>
      <c r="LC107" s="28"/>
      <c r="LD107" s="28"/>
      <c r="LE107" s="28"/>
      <c r="LF107" s="28"/>
      <c r="LG107" s="28"/>
      <c r="LH107" s="28"/>
      <c r="LI107" s="28"/>
      <c r="LJ107" s="28"/>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c r="MI107" s="28"/>
      <c r="MJ107" s="28"/>
      <c r="MK107" s="28"/>
      <c r="ML107" s="28"/>
      <c r="MM107" s="28"/>
    </row>
    <row r="108" spans="1:351" x14ac:dyDescent="0.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28"/>
      <c r="II108" s="28"/>
      <c r="IJ108" s="28"/>
      <c r="IK108" s="28"/>
      <c r="IL108" s="28"/>
      <c r="IM108" s="28"/>
      <c r="IN108" s="28"/>
      <c r="IO108" s="28"/>
      <c r="IP108" s="28"/>
      <c r="IQ108" s="28"/>
      <c r="IR108" s="28"/>
      <c r="IS108" s="28"/>
      <c r="IT108" s="28"/>
      <c r="IU108" s="28"/>
      <c r="IV108" s="28"/>
      <c r="IW108" s="28"/>
      <c r="IX108" s="28"/>
      <c r="IY108" s="28"/>
      <c r="IZ108" s="28"/>
      <c r="JA108" s="28"/>
      <c r="JB108" s="28"/>
      <c r="JC108" s="28"/>
      <c r="JD108" s="28"/>
      <c r="JE108" s="28"/>
      <c r="JF108" s="28"/>
      <c r="JG108" s="28"/>
      <c r="JH108" s="28"/>
      <c r="JI108" s="28"/>
      <c r="JJ108" s="28"/>
      <c r="JK108" s="28"/>
      <c r="JL108" s="28"/>
      <c r="JM108" s="28"/>
      <c r="JN108" s="28"/>
      <c r="JO108" s="28"/>
      <c r="JP108" s="28"/>
      <c r="JQ108" s="28"/>
      <c r="JR108" s="28"/>
      <c r="JS108" s="28"/>
      <c r="JT108" s="28"/>
      <c r="JU108" s="28"/>
      <c r="JV108" s="28"/>
      <c r="JW108" s="28"/>
      <c r="JX108" s="28"/>
      <c r="JY108" s="28"/>
      <c r="JZ108" s="28"/>
      <c r="KA108" s="28"/>
      <c r="KB108" s="28"/>
      <c r="KC108" s="28"/>
      <c r="KD108" s="28"/>
      <c r="KE108" s="28"/>
      <c r="KF108" s="28"/>
      <c r="KG108" s="28"/>
      <c r="KH108" s="28"/>
      <c r="KI108" s="28"/>
      <c r="KJ108" s="28"/>
      <c r="KK108" s="28"/>
      <c r="KL108" s="28"/>
      <c r="KM108" s="28"/>
      <c r="KN108" s="28"/>
      <c r="KO108" s="28"/>
      <c r="KP108" s="28"/>
      <c r="KQ108" s="28"/>
      <c r="KR108" s="28"/>
      <c r="KS108" s="28"/>
      <c r="KT108" s="28"/>
      <c r="KU108" s="28"/>
      <c r="KV108" s="28"/>
      <c r="KW108" s="28"/>
      <c r="KX108" s="28"/>
      <c r="KY108" s="28"/>
      <c r="KZ108" s="28"/>
      <c r="LA108" s="28"/>
      <c r="LB108" s="28"/>
      <c r="LC108" s="28"/>
      <c r="LD108" s="28"/>
      <c r="LE108" s="28"/>
      <c r="LF108" s="28"/>
      <c r="LG108" s="28"/>
      <c r="LH108" s="28"/>
      <c r="LI108" s="28"/>
      <c r="LJ108" s="28"/>
      <c r="LK108" s="28"/>
      <c r="LL108" s="28"/>
      <c r="LM108" s="28"/>
      <c r="LN108" s="28"/>
      <c r="LO108" s="28"/>
      <c r="LP108" s="28"/>
      <c r="LQ108" s="28"/>
      <c r="LR108" s="28"/>
      <c r="LS108" s="28"/>
      <c r="LT108" s="28"/>
      <c r="LU108" s="28"/>
      <c r="LV108" s="28"/>
      <c r="LW108" s="28"/>
      <c r="LX108" s="28"/>
      <c r="LY108" s="28"/>
      <c r="LZ108" s="28"/>
      <c r="MA108" s="28"/>
      <c r="MB108" s="28"/>
      <c r="MC108" s="28"/>
      <c r="MD108" s="28"/>
      <c r="ME108" s="28"/>
      <c r="MF108" s="28"/>
      <c r="MG108" s="28"/>
      <c r="MH108" s="28"/>
      <c r="MI108" s="28"/>
      <c r="MJ108" s="28"/>
      <c r="MK108" s="28"/>
      <c r="ML108" s="28"/>
      <c r="MM108" s="28"/>
    </row>
    <row r="109" spans="1:351" x14ac:dyDescent="0.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c r="IZ109" s="28"/>
      <c r="JA109" s="28"/>
      <c r="JB109" s="28"/>
      <c r="JC109" s="28"/>
      <c r="JD109" s="28"/>
      <c r="JE109" s="28"/>
      <c r="JF109" s="28"/>
      <c r="JG109" s="28"/>
      <c r="JH109" s="28"/>
      <c r="JI109" s="28"/>
      <c r="JJ109" s="28"/>
      <c r="JK109" s="28"/>
      <c r="JL109" s="28"/>
      <c r="JM109" s="28"/>
      <c r="JN109" s="28"/>
      <c r="JO109" s="28"/>
      <c r="JP109" s="28"/>
      <c r="JQ109" s="28"/>
      <c r="JR109" s="28"/>
      <c r="JS109" s="28"/>
      <c r="JT109" s="28"/>
      <c r="JU109" s="28"/>
      <c r="JV109" s="28"/>
      <c r="JW109" s="28"/>
      <c r="JX109" s="28"/>
      <c r="JY109" s="28"/>
      <c r="JZ109" s="28"/>
      <c r="KA109" s="28"/>
      <c r="KB109" s="28"/>
      <c r="KC109" s="28"/>
      <c r="KD109" s="28"/>
      <c r="KE109" s="28"/>
      <c r="KF109" s="28"/>
      <c r="KG109" s="28"/>
      <c r="KH109" s="28"/>
      <c r="KI109" s="28"/>
      <c r="KJ109" s="28"/>
      <c r="KK109" s="28"/>
      <c r="KL109" s="28"/>
      <c r="KM109" s="28"/>
      <c r="KN109" s="28"/>
      <c r="KO109" s="28"/>
      <c r="KP109" s="28"/>
      <c r="KQ109" s="28"/>
      <c r="KR109" s="28"/>
      <c r="KS109" s="28"/>
      <c r="KT109" s="28"/>
      <c r="KU109" s="28"/>
      <c r="KV109" s="28"/>
      <c r="KW109" s="28"/>
      <c r="KX109" s="28"/>
      <c r="KY109" s="28"/>
      <c r="KZ109" s="28"/>
      <c r="LA109" s="28"/>
      <c r="LB109" s="28"/>
      <c r="LC109" s="28"/>
      <c r="LD109" s="28"/>
      <c r="LE109" s="28"/>
      <c r="LF109" s="28"/>
      <c r="LG109" s="28"/>
      <c r="LH109" s="28"/>
      <c r="LI109" s="28"/>
      <c r="LJ109" s="28"/>
      <c r="LK109" s="28"/>
      <c r="LL109" s="28"/>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row>
    <row r="110" spans="1:351" x14ac:dyDescent="0.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28"/>
      <c r="II110" s="28"/>
      <c r="IJ110" s="28"/>
      <c r="IK110" s="28"/>
      <c r="IL110" s="28"/>
      <c r="IM110" s="28"/>
      <c r="IN110" s="28"/>
      <c r="IO110" s="28"/>
      <c r="IP110" s="28"/>
      <c r="IQ110" s="28"/>
      <c r="IR110" s="28"/>
      <c r="IS110" s="28"/>
      <c r="IT110" s="28"/>
      <c r="IU110" s="28"/>
      <c r="IV110" s="28"/>
      <c r="IW110" s="28"/>
      <c r="IX110" s="28"/>
      <c r="IY110" s="28"/>
      <c r="IZ110" s="28"/>
      <c r="JA110" s="28"/>
      <c r="JB110" s="28"/>
      <c r="JC110" s="28"/>
      <c r="JD110" s="28"/>
      <c r="JE110" s="28"/>
      <c r="JF110" s="28"/>
      <c r="JG110" s="28"/>
      <c r="JH110" s="28"/>
      <c r="JI110" s="28"/>
      <c r="JJ110" s="28"/>
      <c r="JK110" s="28"/>
      <c r="JL110" s="28"/>
      <c r="JM110" s="28"/>
      <c r="JN110" s="28"/>
      <c r="JO110" s="28"/>
      <c r="JP110" s="28"/>
      <c r="JQ110" s="28"/>
      <c r="JR110" s="28"/>
      <c r="JS110" s="28"/>
      <c r="JT110" s="28"/>
      <c r="JU110" s="28"/>
      <c r="JV110" s="28"/>
      <c r="JW110" s="28"/>
      <c r="JX110" s="28"/>
      <c r="JY110" s="28"/>
      <c r="JZ110" s="28"/>
      <c r="KA110" s="28"/>
      <c r="KB110" s="28"/>
      <c r="KC110" s="28"/>
      <c r="KD110" s="28"/>
      <c r="KE110" s="28"/>
      <c r="KF110" s="28"/>
      <c r="KG110" s="28"/>
      <c r="KH110" s="28"/>
      <c r="KI110" s="28"/>
      <c r="KJ110" s="28"/>
      <c r="KK110" s="28"/>
      <c r="KL110" s="28"/>
      <c r="KM110" s="28"/>
      <c r="KN110" s="28"/>
      <c r="KO110" s="28"/>
      <c r="KP110" s="28"/>
      <c r="KQ110" s="28"/>
      <c r="KR110" s="28"/>
      <c r="KS110" s="28"/>
      <c r="KT110" s="28"/>
      <c r="KU110" s="28"/>
      <c r="KV110" s="28"/>
      <c r="KW110" s="28"/>
      <c r="KX110" s="28"/>
      <c r="KY110" s="28"/>
      <c r="KZ110" s="28"/>
      <c r="LA110" s="28"/>
      <c r="LB110" s="28"/>
      <c r="LC110" s="28"/>
      <c r="LD110" s="28"/>
      <c r="LE110" s="28"/>
      <c r="LF110" s="28"/>
      <c r="LG110" s="28"/>
      <c r="LH110" s="28"/>
      <c r="LI110" s="28"/>
      <c r="LJ110" s="28"/>
      <c r="LK110" s="28"/>
      <c r="LL110" s="28"/>
      <c r="LM110" s="28"/>
      <c r="LN110" s="28"/>
      <c r="LO110" s="28"/>
      <c r="LP110" s="28"/>
      <c r="LQ110" s="28"/>
      <c r="LR110" s="28"/>
      <c r="LS110" s="28"/>
      <c r="LT110" s="28"/>
      <c r="LU110" s="28"/>
      <c r="LV110" s="28"/>
      <c r="LW110" s="28"/>
      <c r="LX110" s="28"/>
      <c r="LY110" s="28"/>
      <c r="LZ110" s="28"/>
      <c r="MA110" s="28"/>
      <c r="MB110" s="28"/>
      <c r="MC110" s="28"/>
      <c r="MD110" s="28"/>
      <c r="ME110" s="28"/>
      <c r="MF110" s="28"/>
      <c r="MG110" s="28"/>
      <c r="MH110" s="28"/>
      <c r="MI110" s="28"/>
      <c r="MJ110" s="28"/>
      <c r="MK110" s="28"/>
      <c r="ML110" s="28"/>
      <c r="MM110" s="28"/>
    </row>
    <row r="111" spans="1:351" x14ac:dyDescent="0.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row>
    <row r="112" spans="1:351" x14ac:dyDescent="0.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28"/>
      <c r="II112" s="28"/>
      <c r="IJ112" s="28"/>
      <c r="IK112" s="28"/>
      <c r="IL112" s="28"/>
      <c r="IM112" s="28"/>
      <c r="IN112" s="28"/>
      <c r="IO112" s="28"/>
      <c r="IP112" s="28"/>
      <c r="IQ112" s="28"/>
      <c r="IR112" s="28"/>
      <c r="IS112" s="28"/>
      <c r="IT112" s="28"/>
      <c r="IU112" s="28"/>
      <c r="IV112" s="28"/>
      <c r="IW112" s="28"/>
      <c r="IX112" s="28"/>
      <c r="IY112" s="28"/>
      <c r="IZ112" s="28"/>
      <c r="JA112" s="28"/>
      <c r="JB112" s="28"/>
      <c r="JC112" s="28"/>
      <c r="JD112" s="28"/>
      <c r="JE112" s="28"/>
      <c r="JF112" s="28"/>
      <c r="JG112" s="28"/>
      <c r="JH112" s="28"/>
      <c r="JI112" s="28"/>
      <c r="JJ112" s="28"/>
      <c r="JK112" s="28"/>
      <c r="JL112" s="28"/>
      <c r="JM112" s="28"/>
      <c r="JN112" s="28"/>
      <c r="JO112" s="28"/>
      <c r="JP112" s="28"/>
      <c r="JQ112" s="28"/>
      <c r="JR112" s="28"/>
      <c r="JS112" s="28"/>
      <c r="JT112" s="28"/>
      <c r="JU112" s="28"/>
      <c r="JV112" s="28"/>
      <c r="JW112" s="28"/>
      <c r="JX112" s="28"/>
      <c r="JY112" s="28"/>
      <c r="JZ112" s="28"/>
      <c r="KA112" s="28"/>
      <c r="KB112" s="28"/>
      <c r="KC112" s="28"/>
      <c r="KD112" s="28"/>
      <c r="KE112" s="28"/>
      <c r="KF112" s="28"/>
      <c r="KG112" s="28"/>
      <c r="KH112" s="28"/>
      <c r="KI112" s="28"/>
      <c r="KJ112" s="28"/>
      <c r="KK112" s="28"/>
      <c r="KL112" s="28"/>
      <c r="KM112" s="28"/>
      <c r="KN112" s="28"/>
      <c r="KO112" s="28"/>
      <c r="KP112" s="28"/>
      <c r="KQ112" s="28"/>
      <c r="KR112" s="28"/>
      <c r="KS112" s="28"/>
      <c r="KT112" s="28"/>
      <c r="KU112" s="28"/>
      <c r="KV112" s="28"/>
      <c r="KW112" s="28"/>
      <c r="KX112" s="28"/>
      <c r="KY112" s="28"/>
      <c r="KZ112" s="28"/>
      <c r="LA112" s="28"/>
      <c r="LB112" s="28"/>
      <c r="LC112" s="28"/>
      <c r="LD112" s="28"/>
      <c r="LE112" s="28"/>
      <c r="LF112" s="28"/>
      <c r="LG112" s="28"/>
      <c r="LH112" s="28"/>
      <c r="LI112" s="28"/>
      <c r="LJ112" s="28"/>
      <c r="LK112" s="28"/>
      <c r="LL112" s="28"/>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row>
    <row r="113" spans="1:351" x14ac:dyDescent="0.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row>
    <row r="114" spans="1:351" x14ac:dyDescent="0.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28"/>
      <c r="II114" s="28"/>
      <c r="IJ114" s="28"/>
      <c r="IK114" s="28"/>
      <c r="IL114" s="28"/>
      <c r="IM114" s="28"/>
      <c r="IN114" s="28"/>
      <c r="IO114" s="28"/>
      <c r="IP114" s="28"/>
      <c r="IQ114" s="28"/>
      <c r="IR114" s="28"/>
      <c r="IS114" s="28"/>
      <c r="IT114" s="28"/>
      <c r="IU114" s="28"/>
      <c r="IV114" s="28"/>
      <c r="IW114" s="28"/>
      <c r="IX114" s="28"/>
      <c r="IY114" s="28"/>
      <c r="IZ114" s="28"/>
      <c r="JA114" s="28"/>
      <c r="JB114" s="28"/>
      <c r="JC114" s="28"/>
      <c r="JD114" s="28"/>
      <c r="JE114" s="28"/>
      <c r="JF114" s="28"/>
      <c r="JG114" s="28"/>
      <c r="JH114" s="28"/>
      <c r="JI114" s="28"/>
      <c r="JJ114" s="28"/>
      <c r="JK114" s="28"/>
      <c r="JL114" s="28"/>
      <c r="JM114" s="28"/>
      <c r="JN114" s="28"/>
      <c r="JO114" s="28"/>
      <c r="JP114" s="28"/>
      <c r="JQ114" s="28"/>
      <c r="JR114" s="28"/>
      <c r="JS114" s="28"/>
      <c r="JT114" s="28"/>
      <c r="JU114" s="28"/>
      <c r="JV114" s="28"/>
      <c r="JW114" s="28"/>
      <c r="JX114" s="28"/>
      <c r="JY114" s="28"/>
      <c r="JZ114" s="28"/>
      <c r="KA114" s="28"/>
      <c r="KB114" s="28"/>
      <c r="KC114" s="28"/>
      <c r="KD114" s="28"/>
      <c r="KE114" s="28"/>
      <c r="KF114" s="28"/>
      <c r="KG114" s="28"/>
      <c r="KH114" s="28"/>
      <c r="KI114" s="28"/>
      <c r="KJ114" s="28"/>
      <c r="KK114" s="28"/>
      <c r="KL114" s="28"/>
      <c r="KM114" s="28"/>
      <c r="KN114" s="28"/>
      <c r="KO114" s="28"/>
      <c r="KP114" s="28"/>
      <c r="KQ114" s="28"/>
      <c r="KR114" s="28"/>
      <c r="KS114" s="28"/>
      <c r="KT114" s="28"/>
      <c r="KU114" s="28"/>
      <c r="KV114" s="28"/>
      <c r="KW114" s="28"/>
      <c r="KX114" s="28"/>
      <c r="KY114" s="28"/>
      <c r="KZ114" s="28"/>
      <c r="LA114" s="28"/>
      <c r="LB114" s="28"/>
      <c r="LC114" s="28"/>
      <c r="LD114" s="28"/>
      <c r="LE114" s="28"/>
      <c r="LF114" s="28"/>
      <c r="LG114" s="28"/>
      <c r="LH114" s="28"/>
      <c r="LI114" s="28"/>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row>
    <row r="115" spans="1:351" x14ac:dyDescent="0.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row>
    <row r="116" spans="1:351" x14ac:dyDescent="0.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c r="IW116" s="28"/>
      <c r="IX116" s="28"/>
      <c r="IY116" s="28"/>
      <c r="IZ116" s="28"/>
      <c r="JA116" s="28"/>
      <c r="JB116" s="28"/>
      <c r="JC116" s="28"/>
      <c r="JD116" s="28"/>
      <c r="JE116" s="28"/>
      <c r="JF116" s="28"/>
      <c r="JG116" s="28"/>
      <c r="JH116" s="28"/>
      <c r="JI116" s="28"/>
      <c r="JJ116" s="28"/>
      <c r="JK116" s="28"/>
      <c r="JL116" s="28"/>
      <c r="JM116" s="28"/>
      <c r="JN116" s="28"/>
      <c r="JO116" s="28"/>
      <c r="JP116" s="28"/>
      <c r="JQ116" s="28"/>
      <c r="JR116" s="28"/>
      <c r="JS116" s="28"/>
      <c r="JT116" s="28"/>
      <c r="JU116" s="28"/>
      <c r="JV116" s="28"/>
      <c r="JW116" s="28"/>
      <c r="JX116" s="28"/>
      <c r="JY116" s="28"/>
      <c r="JZ116" s="28"/>
      <c r="KA116" s="28"/>
      <c r="KB116" s="28"/>
      <c r="KC116" s="28"/>
      <c r="KD116" s="28"/>
      <c r="KE116" s="28"/>
      <c r="KF116" s="28"/>
      <c r="KG116" s="28"/>
      <c r="KH116" s="28"/>
      <c r="KI116" s="28"/>
      <c r="KJ116" s="28"/>
      <c r="KK116" s="28"/>
      <c r="KL116" s="28"/>
      <c r="KM116" s="28"/>
      <c r="KN116" s="28"/>
      <c r="KO116" s="28"/>
      <c r="KP116" s="28"/>
      <c r="KQ116" s="28"/>
      <c r="KR116" s="28"/>
      <c r="KS116" s="28"/>
      <c r="KT116" s="28"/>
      <c r="KU116" s="28"/>
      <c r="KV116" s="28"/>
      <c r="KW116" s="28"/>
      <c r="KX116" s="28"/>
      <c r="KY116" s="28"/>
      <c r="KZ116" s="28"/>
      <c r="LA116" s="28"/>
      <c r="LB116" s="28"/>
      <c r="LC116" s="28"/>
      <c r="LD116" s="28"/>
      <c r="LE116" s="28"/>
      <c r="LF116" s="28"/>
      <c r="LG116" s="28"/>
      <c r="LH116" s="28"/>
      <c r="LI116" s="28"/>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row>
    <row r="117" spans="1:351" x14ac:dyDescent="0.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28"/>
      <c r="II117" s="28"/>
      <c r="IJ117" s="28"/>
      <c r="IK117" s="28"/>
      <c r="IL117" s="28"/>
      <c r="IM117" s="28"/>
      <c r="IN117" s="28"/>
      <c r="IO117" s="28"/>
      <c r="IP117" s="28"/>
      <c r="IQ117" s="28"/>
      <c r="IR117" s="28"/>
      <c r="IS117" s="28"/>
      <c r="IT117" s="28"/>
      <c r="IU117" s="28"/>
      <c r="IV117" s="28"/>
      <c r="IW117" s="28"/>
      <c r="IX117" s="28"/>
      <c r="IY117" s="28"/>
      <c r="IZ117" s="28"/>
      <c r="JA117" s="28"/>
      <c r="JB117" s="28"/>
      <c r="JC117" s="28"/>
      <c r="JD117" s="28"/>
      <c r="JE117" s="28"/>
      <c r="JF117" s="28"/>
      <c r="JG117" s="28"/>
      <c r="JH117" s="28"/>
      <c r="JI117" s="28"/>
      <c r="JJ117" s="28"/>
      <c r="JK117" s="28"/>
      <c r="JL117" s="28"/>
      <c r="JM117" s="28"/>
      <c r="JN117" s="28"/>
      <c r="JO117" s="28"/>
      <c r="JP117" s="28"/>
      <c r="JQ117" s="28"/>
      <c r="JR117" s="28"/>
      <c r="JS117" s="28"/>
      <c r="JT117" s="28"/>
      <c r="JU117" s="28"/>
      <c r="JV117" s="28"/>
      <c r="JW117" s="28"/>
      <c r="JX117" s="28"/>
      <c r="JY117" s="28"/>
      <c r="JZ117" s="28"/>
      <c r="KA117" s="28"/>
      <c r="KB117" s="28"/>
      <c r="KC117" s="28"/>
      <c r="KD117" s="28"/>
      <c r="KE117" s="28"/>
      <c r="KF117" s="28"/>
      <c r="KG117" s="28"/>
      <c r="KH117" s="28"/>
      <c r="KI117" s="28"/>
      <c r="KJ117" s="28"/>
      <c r="KK117" s="28"/>
      <c r="KL117" s="28"/>
      <c r="KM117" s="28"/>
      <c r="KN117" s="28"/>
      <c r="KO117" s="28"/>
      <c r="KP117" s="28"/>
      <c r="KQ117" s="28"/>
      <c r="KR117" s="28"/>
      <c r="KS117" s="28"/>
      <c r="KT117" s="28"/>
      <c r="KU117" s="28"/>
      <c r="KV117" s="28"/>
      <c r="KW117" s="28"/>
      <c r="KX117" s="28"/>
      <c r="KY117" s="28"/>
      <c r="KZ117" s="28"/>
      <c r="LA117" s="28"/>
      <c r="LB117" s="28"/>
      <c r="LC117" s="28"/>
      <c r="LD117" s="28"/>
      <c r="LE117" s="28"/>
      <c r="LF117" s="28"/>
      <c r="LG117" s="28"/>
      <c r="LH117" s="28"/>
      <c r="LI117" s="28"/>
      <c r="LJ117" s="28"/>
      <c r="LK117" s="28"/>
      <c r="LL117" s="28"/>
      <c r="LM117" s="28"/>
      <c r="LN117" s="28"/>
      <c r="LO117" s="28"/>
      <c r="LP117" s="28"/>
      <c r="LQ117" s="28"/>
      <c r="LR117" s="28"/>
      <c r="LS117" s="28"/>
      <c r="LT117" s="28"/>
      <c r="LU117" s="28"/>
      <c r="LV117" s="28"/>
      <c r="LW117" s="28"/>
      <c r="LX117" s="28"/>
      <c r="LY117" s="28"/>
      <c r="LZ117" s="28"/>
      <c r="MA117" s="28"/>
      <c r="MB117" s="28"/>
      <c r="MC117" s="28"/>
      <c r="MD117" s="28"/>
      <c r="ME117" s="28"/>
      <c r="MF117" s="28"/>
      <c r="MG117" s="28"/>
      <c r="MH117" s="28"/>
      <c r="MI117" s="28"/>
      <c r="MJ117" s="28"/>
      <c r="MK117" s="28"/>
      <c r="ML117" s="28"/>
      <c r="MM117" s="28"/>
    </row>
    <row r="118" spans="1:351" x14ac:dyDescent="0.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c r="IW118" s="28"/>
      <c r="IX118" s="28"/>
      <c r="IY118" s="28"/>
      <c r="IZ118" s="28"/>
      <c r="JA118" s="28"/>
      <c r="JB118" s="28"/>
      <c r="JC118" s="28"/>
      <c r="JD118" s="28"/>
      <c r="JE118" s="28"/>
      <c r="JF118" s="28"/>
      <c r="JG118" s="28"/>
      <c r="JH118" s="28"/>
      <c r="JI118" s="28"/>
      <c r="JJ118" s="28"/>
      <c r="JK118" s="28"/>
      <c r="JL118" s="28"/>
      <c r="JM118" s="28"/>
      <c r="JN118" s="28"/>
      <c r="JO118" s="28"/>
      <c r="JP118" s="28"/>
      <c r="JQ118" s="28"/>
      <c r="JR118" s="28"/>
      <c r="JS118" s="28"/>
      <c r="JT118" s="28"/>
      <c r="JU118" s="28"/>
      <c r="JV118" s="28"/>
      <c r="JW118" s="28"/>
      <c r="JX118" s="28"/>
      <c r="JY118" s="28"/>
      <c r="JZ118" s="28"/>
      <c r="KA118" s="28"/>
      <c r="KB118" s="28"/>
      <c r="KC118" s="28"/>
      <c r="KD118" s="28"/>
      <c r="KE118" s="28"/>
      <c r="KF118" s="28"/>
      <c r="KG118" s="28"/>
      <c r="KH118" s="28"/>
      <c r="KI118" s="28"/>
      <c r="KJ118" s="28"/>
      <c r="KK118" s="28"/>
      <c r="KL118" s="28"/>
      <c r="KM118" s="28"/>
      <c r="KN118" s="28"/>
      <c r="KO118" s="28"/>
      <c r="KP118" s="28"/>
      <c r="KQ118" s="28"/>
      <c r="KR118" s="28"/>
      <c r="KS118" s="28"/>
      <c r="KT118" s="28"/>
      <c r="KU118" s="28"/>
      <c r="KV118" s="28"/>
      <c r="KW118" s="28"/>
      <c r="KX118" s="28"/>
      <c r="KY118" s="28"/>
      <c r="KZ118" s="28"/>
      <c r="LA118" s="28"/>
      <c r="LB118" s="28"/>
      <c r="LC118" s="28"/>
      <c r="LD118" s="28"/>
      <c r="LE118" s="28"/>
      <c r="LF118" s="28"/>
      <c r="LG118" s="28"/>
      <c r="LH118" s="28"/>
      <c r="LI118" s="28"/>
      <c r="LJ118" s="28"/>
      <c r="LK118" s="28"/>
      <c r="LL118" s="28"/>
      <c r="LM118" s="28"/>
      <c r="LN118" s="28"/>
      <c r="LO118" s="28"/>
      <c r="LP118" s="28"/>
      <c r="LQ118" s="28"/>
      <c r="LR118" s="28"/>
      <c r="LS118" s="28"/>
      <c r="LT118" s="28"/>
      <c r="LU118" s="28"/>
      <c r="LV118" s="28"/>
      <c r="LW118" s="28"/>
      <c r="LX118" s="28"/>
      <c r="LY118" s="28"/>
      <c r="LZ118" s="28"/>
      <c r="MA118" s="28"/>
      <c r="MB118" s="28"/>
      <c r="MC118" s="28"/>
      <c r="MD118" s="28"/>
      <c r="ME118" s="28"/>
      <c r="MF118" s="28"/>
      <c r="MG118" s="28"/>
      <c r="MH118" s="28"/>
      <c r="MI118" s="28"/>
      <c r="MJ118" s="28"/>
      <c r="MK118" s="28"/>
      <c r="ML118" s="28"/>
      <c r="MM118" s="28"/>
    </row>
    <row r="119" spans="1:351" x14ac:dyDescent="0.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row>
    <row r="120" spans="1:351" x14ac:dyDescent="0.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28"/>
      <c r="II120" s="28"/>
      <c r="IJ120" s="28"/>
      <c r="IK120" s="28"/>
      <c r="IL120" s="28"/>
      <c r="IM120" s="28"/>
      <c r="IN120" s="28"/>
      <c r="IO120" s="28"/>
      <c r="IP120" s="28"/>
      <c r="IQ120" s="28"/>
      <c r="IR120" s="28"/>
      <c r="IS120" s="28"/>
      <c r="IT120" s="28"/>
      <c r="IU120" s="28"/>
      <c r="IV120" s="28"/>
      <c r="IW120" s="28"/>
      <c r="IX120" s="28"/>
      <c r="IY120" s="28"/>
      <c r="IZ120" s="28"/>
      <c r="JA120" s="28"/>
      <c r="JB120" s="28"/>
      <c r="JC120" s="28"/>
      <c r="JD120" s="28"/>
      <c r="JE120" s="28"/>
      <c r="JF120" s="28"/>
      <c r="JG120" s="28"/>
      <c r="JH120" s="28"/>
      <c r="JI120" s="28"/>
      <c r="JJ120" s="28"/>
      <c r="JK120" s="28"/>
      <c r="JL120" s="28"/>
      <c r="JM120" s="28"/>
      <c r="JN120" s="28"/>
      <c r="JO120" s="28"/>
      <c r="JP120" s="28"/>
      <c r="JQ120" s="28"/>
      <c r="JR120" s="28"/>
      <c r="JS120" s="28"/>
      <c r="JT120" s="28"/>
      <c r="JU120" s="28"/>
      <c r="JV120" s="28"/>
      <c r="JW120" s="28"/>
      <c r="JX120" s="28"/>
      <c r="JY120" s="28"/>
      <c r="JZ120" s="28"/>
      <c r="KA120" s="28"/>
      <c r="KB120" s="28"/>
      <c r="KC120" s="28"/>
      <c r="KD120" s="28"/>
      <c r="KE120" s="28"/>
      <c r="KF120" s="28"/>
      <c r="KG120" s="28"/>
      <c r="KH120" s="28"/>
      <c r="KI120" s="28"/>
      <c r="KJ120" s="28"/>
      <c r="KK120" s="28"/>
      <c r="KL120" s="28"/>
      <c r="KM120" s="28"/>
      <c r="KN120" s="28"/>
      <c r="KO120" s="28"/>
      <c r="KP120" s="28"/>
      <c r="KQ120" s="28"/>
      <c r="KR120" s="28"/>
      <c r="KS120" s="28"/>
      <c r="KT120" s="28"/>
      <c r="KU120" s="28"/>
      <c r="KV120" s="28"/>
      <c r="KW120" s="28"/>
      <c r="KX120" s="28"/>
      <c r="KY120" s="28"/>
      <c r="KZ120" s="28"/>
      <c r="LA120" s="28"/>
      <c r="LB120" s="28"/>
      <c r="LC120" s="28"/>
      <c r="LD120" s="28"/>
      <c r="LE120" s="28"/>
      <c r="LF120" s="28"/>
      <c r="LG120" s="28"/>
      <c r="LH120" s="28"/>
      <c r="LI120" s="28"/>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row>
    <row r="121" spans="1:351" x14ac:dyDescent="0.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28"/>
      <c r="II121" s="28"/>
      <c r="IJ121" s="28"/>
      <c r="IK121" s="28"/>
      <c r="IL121" s="28"/>
      <c r="IM121" s="28"/>
      <c r="IN121" s="28"/>
      <c r="IO121" s="28"/>
      <c r="IP121" s="28"/>
      <c r="IQ121" s="28"/>
      <c r="IR121" s="28"/>
      <c r="IS121" s="28"/>
      <c r="IT121" s="28"/>
      <c r="IU121" s="28"/>
      <c r="IV121" s="28"/>
      <c r="IW121" s="28"/>
      <c r="IX121" s="28"/>
      <c r="IY121" s="28"/>
      <c r="IZ121" s="28"/>
      <c r="JA121" s="28"/>
      <c r="JB121" s="28"/>
      <c r="JC121" s="28"/>
      <c r="JD121" s="28"/>
      <c r="JE121" s="28"/>
      <c r="JF121" s="28"/>
      <c r="JG121" s="28"/>
      <c r="JH121" s="28"/>
      <c r="JI121" s="28"/>
      <c r="JJ121" s="28"/>
      <c r="JK121" s="28"/>
      <c r="JL121" s="28"/>
      <c r="JM121" s="28"/>
      <c r="JN121" s="28"/>
      <c r="JO121" s="28"/>
      <c r="JP121" s="28"/>
      <c r="JQ121" s="28"/>
      <c r="JR121" s="28"/>
      <c r="JS121" s="28"/>
      <c r="JT121" s="28"/>
      <c r="JU121" s="28"/>
      <c r="JV121" s="28"/>
      <c r="JW121" s="28"/>
      <c r="JX121" s="28"/>
      <c r="JY121" s="28"/>
      <c r="JZ121" s="28"/>
      <c r="KA121" s="28"/>
      <c r="KB121" s="28"/>
      <c r="KC121" s="28"/>
      <c r="KD121" s="28"/>
      <c r="KE121" s="28"/>
      <c r="KF121" s="28"/>
      <c r="KG121" s="28"/>
      <c r="KH121" s="28"/>
      <c r="KI121" s="28"/>
      <c r="KJ121" s="28"/>
      <c r="KK121" s="28"/>
      <c r="KL121" s="28"/>
      <c r="KM121" s="28"/>
      <c r="KN121" s="28"/>
      <c r="KO121" s="28"/>
      <c r="KP121" s="28"/>
      <c r="KQ121" s="28"/>
      <c r="KR121" s="28"/>
      <c r="KS121" s="28"/>
      <c r="KT121" s="28"/>
      <c r="KU121" s="28"/>
      <c r="KV121" s="28"/>
      <c r="KW121" s="28"/>
      <c r="KX121" s="28"/>
      <c r="KY121" s="28"/>
      <c r="KZ121" s="28"/>
      <c r="LA121" s="28"/>
      <c r="LB121" s="28"/>
      <c r="LC121" s="28"/>
      <c r="LD121" s="28"/>
      <c r="LE121" s="28"/>
      <c r="LF121" s="28"/>
      <c r="LG121" s="28"/>
      <c r="LH121" s="28"/>
      <c r="LI121" s="28"/>
      <c r="LJ121" s="28"/>
      <c r="LK121" s="28"/>
      <c r="LL121" s="28"/>
      <c r="LM121" s="28"/>
      <c r="LN121" s="28"/>
      <c r="LO121" s="28"/>
      <c r="LP121" s="28"/>
      <c r="LQ121" s="28"/>
      <c r="LR121" s="28"/>
      <c r="LS121" s="28"/>
      <c r="LT121" s="28"/>
      <c r="LU121" s="28"/>
      <c r="LV121" s="28"/>
      <c r="LW121" s="28"/>
      <c r="LX121" s="28"/>
      <c r="LY121" s="28"/>
      <c r="LZ121" s="28"/>
      <c r="MA121" s="28"/>
      <c r="MB121" s="28"/>
      <c r="MC121" s="28"/>
      <c r="MD121" s="28"/>
      <c r="ME121" s="28"/>
      <c r="MF121" s="28"/>
      <c r="MG121" s="28"/>
      <c r="MH121" s="28"/>
      <c r="MI121" s="28"/>
      <c r="MJ121" s="28"/>
      <c r="MK121" s="28"/>
      <c r="ML121" s="28"/>
      <c r="MM121" s="28"/>
    </row>
    <row r="122" spans="1:351" x14ac:dyDescent="0.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28"/>
      <c r="II122" s="28"/>
      <c r="IJ122" s="28"/>
      <c r="IK122" s="28"/>
      <c r="IL122" s="28"/>
      <c r="IM122" s="28"/>
      <c r="IN122" s="28"/>
      <c r="IO122" s="28"/>
      <c r="IP122" s="28"/>
      <c r="IQ122" s="28"/>
      <c r="IR122" s="28"/>
      <c r="IS122" s="28"/>
      <c r="IT122" s="28"/>
      <c r="IU122" s="28"/>
      <c r="IV122" s="28"/>
      <c r="IW122" s="28"/>
      <c r="IX122" s="28"/>
      <c r="IY122" s="28"/>
      <c r="IZ122" s="28"/>
      <c r="JA122" s="28"/>
      <c r="JB122" s="28"/>
      <c r="JC122" s="28"/>
      <c r="JD122" s="28"/>
      <c r="JE122" s="28"/>
      <c r="JF122" s="28"/>
      <c r="JG122" s="28"/>
      <c r="JH122" s="28"/>
      <c r="JI122" s="28"/>
      <c r="JJ122" s="28"/>
      <c r="JK122" s="28"/>
      <c r="JL122" s="28"/>
      <c r="JM122" s="28"/>
      <c r="JN122" s="28"/>
      <c r="JO122" s="28"/>
      <c r="JP122" s="28"/>
      <c r="JQ122" s="28"/>
      <c r="JR122" s="28"/>
      <c r="JS122" s="28"/>
      <c r="JT122" s="28"/>
      <c r="JU122" s="28"/>
      <c r="JV122" s="28"/>
      <c r="JW122" s="28"/>
      <c r="JX122" s="28"/>
      <c r="JY122" s="28"/>
      <c r="JZ122" s="28"/>
      <c r="KA122" s="28"/>
      <c r="KB122" s="28"/>
      <c r="KC122" s="28"/>
      <c r="KD122" s="28"/>
      <c r="KE122" s="28"/>
      <c r="KF122" s="28"/>
      <c r="KG122" s="28"/>
      <c r="KH122" s="28"/>
      <c r="KI122" s="28"/>
      <c r="KJ122" s="28"/>
      <c r="KK122" s="28"/>
      <c r="KL122" s="28"/>
      <c r="KM122" s="28"/>
      <c r="KN122" s="28"/>
      <c r="KO122" s="28"/>
      <c r="KP122" s="28"/>
      <c r="KQ122" s="28"/>
      <c r="KR122" s="28"/>
      <c r="KS122" s="28"/>
      <c r="KT122" s="28"/>
      <c r="KU122" s="28"/>
      <c r="KV122" s="28"/>
      <c r="KW122" s="28"/>
      <c r="KX122" s="28"/>
      <c r="KY122" s="28"/>
      <c r="KZ122" s="28"/>
      <c r="LA122" s="28"/>
      <c r="LB122" s="28"/>
      <c r="LC122" s="28"/>
      <c r="LD122" s="28"/>
      <c r="LE122" s="28"/>
      <c r="LF122" s="28"/>
      <c r="LG122" s="28"/>
      <c r="LH122" s="28"/>
      <c r="LI122" s="28"/>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c r="MK122" s="28"/>
      <c r="ML122" s="28"/>
      <c r="MM122" s="28"/>
    </row>
    <row r="123" spans="1:351" x14ac:dyDescent="0.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28"/>
      <c r="HU123" s="28"/>
      <c r="HV123" s="28"/>
      <c r="HW123" s="28"/>
      <c r="HX123" s="28"/>
      <c r="HY123" s="28"/>
      <c r="HZ123" s="28"/>
      <c r="IA123" s="28"/>
      <c r="IB123" s="28"/>
      <c r="IC123" s="28"/>
      <c r="ID123" s="28"/>
      <c r="IE123" s="28"/>
      <c r="IF123" s="28"/>
      <c r="IG123" s="28"/>
      <c r="IH123" s="28"/>
      <c r="II123" s="28"/>
      <c r="IJ123" s="28"/>
      <c r="IK123" s="28"/>
      <c r="IL123" s="28"/>
      <c r="IM123" s="28"/>
      <c r="IN123" s="28"/>
      <c r="IO123" s="28"/>
      <c r="IP123" s="28"/>
      <c r="IQ123" s="28"/>
      <c r="IR123" s="28"/>
      <c r="IS123" s="28"/>
      <c r="IT123" s="28"/>
      <c r="IU123" s="28"/>
      <c r="IV123" s="28"/>
      <c r="IW123" s="28"/>
      <c r="IX123" s="28"/>
      <c r="IY123" s="28"/>
      <c r="IZ123" s="28"/>
      <c r="JA123" s="28"/>
      <c r="JB123" s="28"/>
      <c r="JC123" s="28"/>
      <c r="JD123" s="28"/>
      <c r="JE123" s="28"/>
      <c r="JF123" s="28"/>
      <c r="JG123" s="28"/>
      <c r="JH123" s="28"/>
      <c r="JI123" s="28"/>
      <c r="JJ123" s="28"/>
      <c r="JK123" s="28"/>
      <c r="JL123" s="28"/>
      <c r="JM123" s="28"/>
      <c r="JN123" s="28"/>
      <c r="JO123" s="28"/>
      <c r="JP123" s="28"/>
      <c r="JQ123" s="28"/>
      <c r="JR123" s="28"/>
      <c r="JS123" s="28"/>
      <c r="JT123" s="28"/>
      <c r="JU123" s="28"/>
      <c r="JV123" s="28"/>
      <c r="JW123" s="28"/>
      <c r="JX123" s="28"/>
      <c r="JY123" s="28"/>
      <c r="JZ123" s="28"/>
      <c r="KA123" s="28"/>
      <c r="KB123" s="28"/>
      <c r="KC123" s="28"/>
      <c r="KD123" s="28"/>
      <c r="KE123" s="28"/>
      <c r="KF123" s="28"/>
      <c r="KG123" s="28"/>
      <c r="KH123" s="28"/>
      <c r="KI123" s="28"/>
      <c r="KJ123" s="28"/>
      <c r="KK123" s="28"/>
      <c r="KL123" s="28"/>
      <c r="KM123" s="28"/>
      <c r="KN123" s="28"/>
      <c r="KO123" s="28"/>
      <c r="KP123" s="28"/>
      <c r="KQ123" s="28"/>
      <c r="KR123" s="28"/>
      <c r="KS123" s="28"/>
      <c r="KT123" s="28"/>
      <c r="KU123" s="28"/>
      <c r="KV123" s="28"/>
      <c r="KW123" s="28"/>
      <c r="KX123" s="28"/>
      <c r="KY123" s="28"/>
      <c r="KZ123" s="28"/>
      <c r="LA123" s="28"/>
      <c r="LB123" s="28"/>
      <c r="LC123" s="28"/>
      <c r="LD123" s="28"/>
      <c r="LE123" s="28"/>
      <c r="LF123" s="28"/>
      <c r="LG123" s="28"/>
      <c r="LH123" s="28"/>
      <c r="LI123" s="28"/>
      <c r="LJ123" s="28"/>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row>
    <row r="124" spans="1:351" x14ac:dyDescent="0.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28"/>
      <c r="II124" s="28"/>
      <c r="IJ124" s="28"/>
      <c r="IK124" s="28"/>
      <c r="IL124" s="28"/>
      <c r="IM124" s="28"/>
      <c r="IN124" s="28"/>
      <c r="IO124" s="28"/>
      <c r="IP124" s="28"/>
      <c r="IQ124" s="28"/>
      <c r="IR124" s="28"/>
      <c r="IS124" s="28"/>
      <c r="IT124" s="28"/>
      <c r="IU124" s="28"/>
      <c r="IV124" s="28"/>
      <c r="IW124" s="28"/>
      <c r="IX124" s="28"/>
      <c r="IY124" s="28"/>
      <c r="IZ124" s="28"/>
      <c r="JA124" s="28"/>
      <c r="JB124" s="28"/>
      <c r="JC124" s="28"/>
      <c r="JD124" s="28"/>
      <c r="JE124" s="28"/>
      <c r="JF124" s="28"/>
      <c r="JG124" s="28"/>
      <c r="JH124" s="28"/>
      <c r="JI124" s="28"/>
      <c r="JJ124" s="28"/>
      <c r="JK124" s="28"/>
      <c r="JL124" s="28"/>
      <c r="JM124" s="28"/>
      <c r="JN124" s="28"/>
      <c r="JO124" s="28"/>
      <c r="JP124" s="28"/>
      <c r="JQ124" s="28"/>
      <c r="JR124" s="28"/>
      <c r="JS124" s="28"/>
      <c r="JT124" s="28"/>
      <c r="JU124" s="28"/>
      <c r="JV124" s="28"/>
      <c r="JW124" s="28"/>
      <c r="JX124" s="28"/>
      <c r="JY124" s="28"/>
      <c r="JZ124" s="28"/>
      <c r="KA124" s="28"/>
      <c r="KB124" s="28"/>
      <c r="KC124" s="28"/>
      <c r="KD124" s="28"/>
      <c r="KE124" s="28"/>
      <c r="KF124" s="28"/>
      <c r="KG124" s="28"/>
      <c r="KH124" s="28"/>
      <c r="KI124" s="28"/>
      <c r="KJ124" s="28"/>
      <c r="KK124" s="28"/>
      <c r="KL124" s="28"/>
      <c r="KM124" s="28"/>
      <c r="KN124" s="28"/>
      <c r="KO124" s="28"/>
      <c r="KP124" s="28"/>
      <c r="KQ124" s="28"/>
      <c r="KR124" s="28"/>
      <c r="KS124" s="28"/>
      <c r="KT124" s="28"/>
      <c r="KU124" s="28"/>
      <c r="KV124" s="28"/>
      <c r="KW124" s="28"/>
      <c r="KX124" s="28"/>
      <c r="KY124" s="28"/>
      <c r="KZ124" s="28"/>
      <c r="LA124" s="28"/>
      <c r="LB124" s="28"/>
      <c r="LC124" s="28"/>
      <c r="LD124" s="28"/>
      <c r="LE124" s="28"/>
      <c r="LF124" s="28"/>
      <c r="LG124" s="28"/>
      <c r="LH124" s="28"/>
      <c r="LI124" s="28"/>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c r="MF124" s="28"/>
      <c r="MG124" s="28"/>
      <c r="MH124" s="28"/>
      <c r="MI124" s="28"/>
      <c r="MJ124" s="28"/>
      <c r="MK124" s="28"/>
      <c r="ML124" s="28"/>
      <c r="MM124" s="28"/>
    </row>
    <row r="125" spans="1:351" x14ac:dyDescent="0.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c r="JM125" s="28"/>
      <c r="JN125" s="28"/>
      <c r="JO125" s="28"/>
      <c r="JP125" s="28"/>
      <c r="JQ125" s="28"/>
      <c r="JR125" s="28"/>
      <c r="JS125" s="28"/>
      <c r="JT125" s="28"/>
      <c r="JU125" s="28"/>
      <c r="JV125" s="28"/>
      <c r="JW125" s="28"/>
      <c r="JX125" s="28"/>
      <c r="JY125" s="28"/>
      <c r="JZ125" s="28"/>
      <c r="KA125" s="28"/>
      <c r="KB125" s="28"/>
      <c r="KC125" s="28"/>
      <c r="KD125" s="28"/>
      <c r="KE125" s="28"/>
      <c r="KF125" s="28"/>
      <c r="KG125" s="28"/>
      <c r="KH125" s="28"/>
      <c r="KI125" s="28"/>
      <c r="KJ125" s="28"/>
      <c r="KK125" s="28"/>
      <c r="KL125" s="28"/>
      <c r="KM125" s="28"/>
      <c r="KN125" s="28"/>
      <c r="KO125" s="28"/>
      <c r="KP125" s="28"/>
      <c r="KQ125" s="28"/>
      <c r="KR125" s="28"/>
      <c r="KS125" s="28"/>
      <c r="KT125" s="28"/>
      <c r="KU125" s="28"/>
      <c r="KV125" s="28"/>
      <c r="KW125" s="28"/>
      <c r="KX125" s="28"/>
      <c r="KY125" s="28"/>
      <c r="KZ125" s="28"/>
      <c r="LA125" s="28"/>
      <c r="LB125" s="28"/>
      <c r="LC125" s="28"/>
      <c r="LD125" s="28"/>
      <c r="LE125" s="28"/>
      <c r="LF125" s="28"/>
      <c r="LG125" s="28"/>
      <c r="LH125" s="28"/>
      <c r="LI125" s="28"/>
      <c r="LJ125" s="28"/>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row>
    <row r="126" spans="1:351"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28"/>
      <c r="II126" s="28"/>
      <c r="IJ126" s="28"/>
      <c r="IK126" s="28"/>
      <c r="IL126" s="28"/>
      <c r="IM126" s="28"/>
      <c r="IN126" s="28"/>
      <c r="IO126" s="28"/>
      <c r="IP126" s="28"/>
      <c r="IQ126" s="28"/>
      <c r="IR126" s="28"/>
      <c r="IS126" s="28"/>
      <c r="IT126" s="28"/>
      <c r="IU126" s="28"/>
      <c r="IV126" s="28"/>
      <c r="IW126" s="28"/>
      <c r="IX126" s="28"/>
      <c r="IY126" s="28"/>
      <c r="IZ126" s="28"/>
      <c r="JA126" s="28"/>
      <c r="JB126" s="28"/>
      <c r="JC126" s="28"/>
      <c r="JD126" s="28"/>
      <c r="JE126" s="28"/>
      <c r="JF126" s="28"/>
      <c r="JG126" s="28"/>
      <c r="JH126" s="28"/>
      <c r="JI126" s="28"/>
      <c r="JJ126" s="28"/>
      <c r="JK126" s="28"/>
      <c r="JL126" s="28"/>
      <c r="JM126" s="28"/>
      <c r="JN126" s="28"/>
      <c r="JO126" s="28"/>
      <c r="JP126" s="28"/>
      <c r="JQ126" s="28"/>
      <c r="JR126" s="28"/>
      <c r="JS126" s="28"/>
      <c r="JT126" s="28"/>
      <c r="JU126" s="28"/>
      <c r="JV126" s="28"/>
      <c r="JW126" s="28"/>
      <c r="JX126" s="28"/>
      <c r="JY126" s="28"/>
      <c r="JZ126" s="28"/>
      <c r="KA126" s="28"/>
      <c r="KB126" s="28"/>
      <c r="KC126" s="28"/>
      <c r="KD126" s="28"/>
      <c r="KE126" s="28"/>
      <c r="KF126" s="28"/>
      <c r="KG126" s="28"/>
      <c r="KH126" s="28"/>
      <c r="KI126" s="28"/>
      <c r="KJ126" s="28"/>
      <c r="KK126" s="28"/>
      <c r="KL126" s="28"/>
      <c r="KM126" s="28"/>
      <c r="KN126" s="28"/>
      <c r="KO126" s="28"/>
      <c r="KP126" s="28"/>
      <c r="KQ126" s="28"/>
      <c r="KR126" s="28"/>
      <c r="KS126" s="28"/>
      <c r="KT126" s="28"/>
      <c r="KU126" s="28"/>
      <c r="KV126" s="28"/>
      <c r="KW126" s="28"/>
      <c r="KX126" s="28"/>
      <c r="KY126" s="28"/>
      <c r="KZ126" s="28"/>
      <c r="LA126" s="28"/>
      <c r="LB126" s="28"/>
      <c r="LC126" s="28"/>
      <c r="LD126" s="28"/>
      <c r="LE126" s="28"/>
      <c r="LF126" s="28"/>
      <c r="LG126" s="28"/>
      <c r="LH126" s="28"/>
      <c r="LI126" s="28"/>
      <c r="LJ126" s="28"/>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row>
    <row r="127" spans="1:351" x14ac:dyDescent="0.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28"/>
      <c r="II127" s="28"/>
      <c r="IJ127" s="28"/>
      <c r="IK127" s="28"/>
      <c r="IL127" s="28"/>
      <c r="IM127" s="28"/>
      <c r="IN127" s="28"/>
      <c r="IO127" s="28"/>
      <c r="IP127" s="28"/>
      <c r="IQ127" s="28"/>
      <c r="IR127" s="28"/>
      <c r="IS127" s="28"/>
      <c r="IT127" s="28"/>
      <c r="IU127" s="28"/>
      <c r="IV127" s="28"/>
      <c r="IW127" s="28"/>
      <c r="IX127" s="28"/>
      <c r="IY127" s="28"/>
      <c r="IZ127" s="28"/>
      <c r="JA127" s="28"/>
      <c r="JB127" s="28"/>
      <c r="JC127" s="28"/>
      <c r="JD127" s="28"/>
      <c r="JE127" s="28"/>
      <c r="JF127" s="28"/>
      <c r="JG127" s="28"/>
      <c r="JH127" s="28"/>
      <c r="JI127" s="28"/>
      <c r="JJ127" s="28"/>
      <c r="JK127" s="28"/>
      <c r="JL127" s="28"/>
      <c r="JM127" s="28"/>
      <c r="JN127" s="28"/>
      <c r="JO127" s="28"/>
      <c r="JP127" s="28"/>
      <c r="JQ127" s="28"/>
      <c r="JR127" s="28"/>
      <c r="JS127" s="28"/>
      <c r="JT127" s="28"/>
      <c r="JU127" s="28"/>
      <c r="JV127" s="28"/>
      <c r="JW127" s="28"/>
      <c r="JX127" s="28"/>
      <c r="JY127" s="28"/>
      <c r="JZ127" s="28"/>
      <c r="KA127" s="28"/>
      <c r="KB127" s="28"/>
      <c r="KC127" s="28"/>
      <c r="KD127" s="28"/>
      <c r="KE127" s="28"/>
      <c r="KF127" s="28"/>
      <c r="KG127" s="28"/>
      <c r="KH127" s="28"/>
      <c r="KI127" s="28"/>
      <c r="KJ127" s="28"/>
      <c r="KK127" s="28"/>
      <c r="KL127" s="28"/>
      <c r="KM127" s="28"/>
      <c r="KN127" s="28"/>
      <c r="KO127" s="28"/>
      <c r="KP127" s="28"/>
      <c r="KQ127" s="28"/>
      <c r="KR127" s="28"/>
      <c r="KS127" s="28"/>
      <c r="KT127" s="28"/>
      <c r="KU127" s="28"/>
      <c r="KV127" s="28"/>
      <c r="KW127" s="28"/>
      <c r="KX127" s="28"/>
      <c r="KY127" s="28"/>
      <c r="KZ127" s="28"/>
      <c r="LA127" s="28"/>
      <c r="LB127" s="28"/>
      <c r="LC127" s="28"/>
      <c r="LD127" s="28"/>
      <c r="LE127" s="28"/>
      <c r="LF127" s="28"/>
      <c r="LG127" s="28"/>
      <c r="LH127" s="28"/>
      <c r="LI127" s="28"/>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row>
    <row r="128" spans="1:351" x14ac:dyDescent="0.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28"/>
      <c r="II128" s="28"/>
      <c r="IJ128" s="28"/>
      <c r="IK128" s="28"/>
      <c r="IL128" s="28"/>
      <c r="IM128" s="28"/>
      <c r="IN128" s="28"/>
      <c r="IO128" s="28"/>
      <c r="IP128" s="28"/>
      <c r="IQ128" s="28"/>
      <c r="IR128" s="28"/>
      <c r="IS128" s="28"/>
      <c r="IT128" s="28"/>
      <c r="IU128" s="28"/>
      <c r="IV128" s="28"/>
      <c r="IW128" s="28"/>
      <c r="IX128" s="28"/>
      <c r="IY128" s="28"/>
      <c r="IZ128" s="28"/>
      <c r="JA128" s="28"/>
      <c r="JB128" s="28"/>
      <c r="JC128" s="28"/>
      <c r="JD128" s="28"/>
      <c r="JE128" s="28"/>
      <c r="JF128" s="28"/>
      <c r="JG128" s="28"/>
      <c r="JH128" s="28"/>
      <c r="JI128" s="28"/>
      <c r="JJ128" s="28"/>
      <c r="JK128" s="28"/>
      <c r="JL128" s="28"/>
      <c r="JM128" s="28"/>
      <c r="JN128" s="28"/>
      <c r="JO128" s="28"/>
      <c r="JP128" s="28"/>
      <c r="JQ128" s="28"/>
      <c r="JR128" s="28"/>
      <c r="JS128" s="28"/>
      <c r="JT128" s="28"/>
      <c r="JU128" s="28"/>
      <c r="JV128" s="28"/>
      <c r="JW128" s="28"/>
      <c r="JX128" s="28"/>
      <c r="JY128" s="28"/>
      <c r="JZ128" s="28"/>
      <c r="KA128" s="28"/>
      <c r="KB128" s="28"/>
      <c r="KC128" s="28"/>
      <c r="KD128" s="28"/>
      <c r="KE128" s="28"/>
      <c r="KF128" s="28"/>
      <c r="KG128" s="28"/>
      <c r="KH128" s="28"/>
      <c r="KI128" s="28"/>
      <c r="KJ128" s="28"/>
      <c r="KK128" s="28"/>
      <c r="KL128" s="28"/>
      <c r="KM128" s="28"/>
      <c r="KN128" s="28"/>
      <c r="KO128" s="28"/>
      <c r="KP128" s="28"/>
      <c r="KQ128" s="28"/>
      <c r="KR128" s="28"/>
      <c r="KS128" s="28"/>
      <c r="KT128" s="28"/>
      <c r="KU128" s="28"/>
      <c r="KV128" s="28"/>
      <c r="KW128" s="28"/>
      <c r="KX128" s="28"/>
      <c r="KY128" s="28"/>
      <c r="KZ128" s="28"/>
      <c r="LA128" s="28"/>
      <c r="LB128" s="28"/>
      <c r="LC128" s="28"/>
      <c r="LD128" s="28"/>
      <c r="LE128" s="28"/>
      <c r="LF128" s="28"/>
      <c r="LG128" s="28"/>
      <c r="LH128" s="28"/>
      <c r="LI128" s="28"/>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c r="MK128" s="28"/>
      <c r="ML128" s="28"/>
      <c r="MM128" s="28"/>
    </row>
    <row r="129" spans="1:351" x14ac:dyDescent="0.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c r="IJ129" s="28"/>
      <c r="IK129" s="28"/>
      <c r="IL129" s="28"/>
      <c r="IM129" s="28"/>
      <c r="IN129" s="28"/>
      <c r="IO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c r="JO129" s="28"/>
      <c r="JP129" s="28"/>
      <c r="JQ129" s="28"/>
      <c r="JR129" s="28"/>
      <c r="JS129" s="28"/>
      <c r="JT129" s="28"/>
      <c r="JU129" s="28"/>
      <c r="JV129" s="28"/>
      <c r="JW129" s="28"/>
      <c r="JX129" s="28"/>
      <c r="JY129" s="28"/>
      <c r="JZ129" s="28"/>
      <c r="KA129" s="28"/>
      <c r="KB129" s="28"/>
      <c r="KC129" s="28"/>
      <c r="KD129" s="28"/>
      <c r="KE129" s="28"/>
      <c r="KF129" s="28"/>
      <c r="KG129" s="28"/>
      <c r="KH129" s="28"/>
      <c r="KI129" s="28"/>
      <c r="KJ129" s="28"/>
      <c r="KK129" s="28"/>
      <c r="KL129" s="28"/>
      <c r="KM129" s="28"/>
      <c r="KN129" s="28"/>
      <c r="KO129" s="28"/>
      <c r="KP129" s="28"/>
      <c r="KQ129" s="28"/>
      <c r="KR129" s="28"/>
      <c r="KS129" s="28"/>
      <c r="KT129" s="28"/>
      <c r="KU129" s="28"/>
      <c r="KV129" s="28"/>
      <c r="KW129" s="28"/>
      <c r="KX129" s="28"/>
      <c r="KY129" s="28"/>
      <c r="KZ129" s="28"/>
      <c r="LA129" s="28"/>
      <c r="LB129" s="28"/>
      <c r="LC129" s="28"/>
      <c r="LD129" s="28"/>
      <c r="LE129" s="28"/>
      <c r="LF129" s="28"/>
      <c r="LG129" s="28"/>
      <c r="LH129" s="28"/>
      <c r="LI129" s="28"/>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row>
    <row r="130" spans="1:351" x14ac:dyDescent="0.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O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c r="KE130" s="28"/>
      <c r="KF130" s="28"/>
      <c r="KG130" s="28"/>
      <c r="KH130" s="28"/>
      <c r="KI130" s="28"/>
      <c r="KJ130" s="28"/>
      <c r="KK130" s="28"/>
      <c r="KL130" s="28"/>
      <c r="KM130" s="28"/>
      <c r="KN130" s="28"/>
      <c r="KO130" s="28"/>
      <c r="KP130" s="28"/>
      <c r="KQ130" s="28"/>
      <c r="KR130" s="28"/>
      <c r="KS130" s="28"/>
      <c r="KT130" s="28"/>
      <c r="KU130" s="28"/>
      <c r="KV130" s="28"/>
      <c r="KW130" s="28"/>
      <c r="KX130" s="28"/>
      <c r="KY130" s="28"/>
      <c r="KZ130" s="28"/>
      <c r="LA130" s="28"/>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row>
    <row r="131" spans="1:351" x14ac:dyDescent="0.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28"/>
      <c r="HU131" s="28"/>
      <c r="HV131" s="28"/>
      <c r="HW131" s="28"/>
      <c r="HX131" s="28"/>
      <c r="HY131" s="28"/>
      <c r="HZ131" s="28"/>
      <c r="IA131" s="28"/>
      <c r="IB131" s="28"/>
      <c r="IC131" s="28"/>
      <c r="ID131" s="28"/>
      <c r="IE131" s="28"/>
      <c r="IF131" s="28"/>
      <c r="IG131" s="28"/>
      <c r="IH131" s="28"/>
      <c r="II131" s="28"/>
      <c r="IJ131" s="28"/>
      <c r="IK131" s="28"/>
      <c r="IL131" s="28"/>
      <c r="IM131" s="28"/>
      <c r="IN131" s="28"/>
      <c r="IO131" s="28"/>
      <c r="IP131" s="28"/>
      <c r="IQ131" s="28"/>
      <c r="IR131" s="28"/>
      <c r="IS131" s="28"/>
      <c r="IT131" s="28"/>
      <c r="IU131" s="28"/>
      <c r="IV131" s="28"/>
      <c r="IW131" s="28"/>
      <c r="IX131" s="28"/>
      <c r="IY131" s="28"/>
      <c r="IZ131" s="28"/>
      <c r="JA131" s="28"/>
      <c r="JB131" s="28"/>
      <c r="JC131" s="28"/>
      <c r="JD131" s="28"/>
      <c r="JE131" s="28"/>
      <c r="JF131" s="28"/>
      <c r="JG131" s="28"/>
      <c r="JH131" s="28"/>
      <c r="JI131" s="28"/>
      <c r="JJ131" s="28"/>
      <c r="JK131" s="28"/>
      <c r="JL131" s="28"/>
      <c r="JM131" s="28"/>
      <c r="JN131" s="28"/>
      <c r="JO131" s="28"/>
      <c r="JP131" s="28"/>
      <c r="JQ131" s="28"/>
      <c r="JR131" s="28"/>
      <c r="JS131" s="28"/>
      <c r="JT131" s="28"/>
      <c r="JU131" s="28"/>
      <c r="JV131" s="28"/>
      <c r="JW131" s="28"/>
      <c r="JX131" s="28"/>
      <c r="JY131" s="28"/>
      <c r="JZ131" s="28"/>
      <c r="KA131" s="28"/>
      <c r="KB131" s="28"/>
      <c r="KC131" s="28"/>
      <c r="KD131" s="28"/>
      <c r="KE131" s="28"/>
      <c r="KF131" s="28"/>
      <c r="KG131" s="28"/>
      <c r="KH131" s="28"/>
      <c r="KI131" s="28"/>
      <c r="KJ131" s="28"/>
      <c r="KK131" s="28"/>
      <c r="KL131" s="28"/>
      <c r="KM131" s="28"/>
      <c r="KN131" s="28"/>
      <c r="KO131" s="28"/>
      <c r="KP131" s="28"/>
      <c r="KQ131" s="28"/>
      <c r="KR131" s="28"/>
      <c r="KS131" s="28"/>
      <c r="KT131" s="28"/>
      <c r="KU131" s="28"/>
      <c r="KV131" s="28"/>
      <c r="KW131" s="28"/>
      <c r="KX131" s="28"/>
      <c r="KY131" s="28"/>
      <c r="KZ131" s="28"/>
      <c r="LA131" s="28"/>
      <c r="LB131" s="28"/>
      <c r="LC131" s="28"/>
      <c r="LD131" s="28"/>
      <c r="LE131" s="28"/>
      <c r="LF131" s="28"/>
      <c r="LG131" s="28"/>
      <c r="LH131" s="28"/>
      <c r="LI131" s="28"/>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row>
    <row r="132" spans="1:351" x14ac:dyDescent="0.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28"/>
      <c r="HU132" s="28"/>
      <c r="HV132" s="28"/>
      <c r="HW132" s="28"/>
      <c r="HX132" s="28"/>
      <c r="HY132" s="28"/>
      <c r="HZ132" s="28"/>
      <c r="IA132" s="28"/>
      <c r="IB132" s="28"/>
      <c r="IC132" s="28"/>
      <c r="ID132" s="28"/>
      <c r="IE132" s="28"/>
      <c r="IF132" s="28"/>
      <c r="IG132" s="28"/>
      <c r="IH132" s="28"/>
      <c r="II132" s="28"/>
      <c r="IJ132" s="28"/>
      <c r="IK132" s="28"/>
      <c r="IL132" s="28"/>
      <c r="IM132" s="28"/>
      <c r="IN132" s="28"/>
      <c r="IO132" s="28"/>
      <c r="IP132" s="28"/>
      <c r="IQ132" s="28"/>
      <c r="IR132" s="28"/>
      <c r="IS132" s="28"/>
      <c r="IT132" s="28"/>
      <c r="IU132" s="28"/>
      <c r="IV132" s="28"/>
      <c r="IW132" s="28"/>
      <c r="IX132" s="28"/>
      <c r="IY132" s="28"/>
      <c r="IZ132" s="28"/>
      <c r="JA132" s="28"/>
      <c r="JB132" s="28"/>
      <c r="JC132" s="28"/>
      <c r="JD132" s="28"/>
      <c r="JE132" s="28"/>
      <c r="JF132" s="28"/>
      <c r="JG132" s="28"/>
      <c r="JH132" s="28"/>
      <c r="JI132" s="28"/>
      <c r="JJ132" s="28"/>
      <c r="JK132" s="28"/>
      <c r="JL132" s="28"/>
      <c r="JM132" s="28"/>
      <c r="JN132" s="28"/>
      <c r="JO132" s="28"/>
      <c r="JP132" s="28"/>
      <c r="JQ132" s="28"/>
      <c r="JR132" s="28"/>
      <c r="JS132" s="28"/>
      <c r="JT132" s="28"/>
      <c r="JU132" s="28"/>
      <c r="JV132" s="28"/>
      <c r="JW132" s="28"/>
      <c r="JX132" s="28"/>
      <c r="JY132" s="28"/>
      <c r="JZ132" s="28"/>
      <c r="KA132" s="28"/>
      <c r="KB132" s="28"/>
      <c r="KC132" s="28"/>
      <c r="KD132" s="28"/>
      <c r="KE132" s="28"/>
      <c r="KF132" s="28"/>
      <c r="KG132" s="28"/>
      <c r="KH132" s="28"/>
      <c r="KI132" s="28"/>
      <c r="KJ132" s="28"/>
      <c r="KK132" s="28"/>
      <c r="KL132" s="28"/>
      <c r="KM132" s="28"/>
      <c r="KN132" s="28"/>
      <c r="KO132" s="28"/>
      <c r="KP132" s="28"/>
      <c r="KQ132" s="28"/>
      <c r="KR132" s="28"/>
      <c r="KS132" s="28"/>
      <c r="KT132" s="28"/>
      <c r="KU132" s="28"/>
      <c r="KV132" s="28"/>
      <c r="KW132" s="28"/>
      <c r="KX132" s="28"/>
      <c r="KY132" s="28"/>
      <c r="KZ132" s="28"/>
      <c r="LA132" s="28"/>
      <c r="LB132" s="28"/>
      <c r="LC132" s="28"/>
      <c r="LD132" s="28"/>
      <c r="LE132" s="28"/>
      <c r="LF132" s="28"/>
      <c r="LG132" s="28"/>
      <c r="LH132" s="28"/>
      <c r="LI132" s="28"/>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c r="MH132" s="28"/>
      <c r="MI132" s="28"/>
      <c r="MJ132" s="28"/>
      <c r="MK132" s="28"/>
      <c r="ML132" s="28"/>
      <c r="MM132" s="28"/>
    </row>
    <row r="133" spans="1:351" x14ac:dyDescent="0.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28"/>
      <c r="HU133" s="28"/>
      <c r="HV133" s="28"/>
      <c r="HW133" s="28"/>
      <c r="HX133" s="28"/>
      <c r="HY133" s="28"/>
      <c r="HZ133" s="28"/>
      <c r="IA133" s="28"/>
      <c r="IB133" s="28"/>
      <c r="IC133" s="28"/>
      <c r="ID133" s="28"/>
      <c r="IE133" s="28"/>
      <c r="IF133" s="28"/>
      <c r="IG133" s="28"/>
      <c r="IH133" s="28"/>
      <c r="II133" s="28"/>
      <c r="IJ133" s="28"/>
      <c r="IK133" s="28"/>
      <c r="IL133" s="28"/>
      <c r="IM133" s="28"/>
      <c r="IN133" s="28"/>
      <c r="IO133" s="28"/>
      <c r="IP133" s="28"/>
      <c r="IQ133" s="28"/>
      <c r="IR133" s="28"/>
      <c r="IS133" s="28"/>
      <c r="IT133" s="28"/>
      <c r="IU133" s="28"/>
      <c r="IV133" s="28"/>
      <c r="IW133" s="28"/>
      <c r="IX133" s="28"/>
      <c r="IY133" s="28"/>
      <c r="IZ133" s="28"/>
      <c r="JA133" s="28"/>
      <c r="JB133" s="28"/>
      <c r="JC133" s="28"/>
      <c r="JD133" s="28"/>
      <c r="JE133" s="28"/>
      <c r="JF133" s="28"/>
      <c r="JG133" s="28"/>
      <c r="JH133" s="28"/>
      <c r="JI133" s="28"/>
      <c r="JJ133" s="28"/>
      <c r="JK133" s="28"/>
      <c r="JL133" s="28"/>
      <c r="JM133" s="28"/>
      <c r="JN133" s="28"/>
      <c r="JO133" s="28"/>
      <c r="JP133" s="28"/>
      <c r="JQ133" s="28"/>
      <c r="JR133" s="28"/>
      <c r="JS133" s="28"/>
      <c r="JT133" s="28"/>
      <c r="JU133" s="28"/>
      <c r="JV133" s="28"/>
      <c r="JW133" s="28"/>
      <c r="JX133" s="28"/>
      <c r="JY133" s="28"/>
      <c r="JZ133" s="28"/>
      <c r="KA133" s="28"/>
      <c r="KB133" s="28"/>
      <c r="KC133" s="28"/>
      <c r="KD133" s="28"/>
      <c r="KE133" s="28"/>
      <c r="KF133" s="28"/>
      <c r="KG133" s="28"/>
      <c r="KH133" s="28"/>
      <c r="KI133" s="28"/>
      <c r="KJ133" s="28"/>
      <c r="KK133" s="28"/>
      <c r="KL133" s="28"/>
      <c r="KM133" s="28"/>
      <c r="KN133" s="28"/>
      <c r="KO133" s="28"/>
      <c r="KP133" s="28"/>
      <c r="KQ133" s="28"/>
      <c r="KR133" s="28"/>
      <c r="KS133" s="28"/>
      <c r="KT133" s="28"/>
      <c r="KU133" s="28"/>
      <c r="KV133" s="28"/>
      <c r="KW133" s="28"/>
      <c r="KX133" s="28"/>
      <c r="KY133" s="28"/>
      <c r="KZ133" s="28"/>
      <c r="LA133" s="28"/>
      <c r="LB133" s="28"/>
      <c r="LC133" s="28"/>
      <c r="LD133" s="28"/>
      <c r="LE133" s="28"/>
      <c r="LF133" s="28"/>
      <c r="LG133" s="28"/>
      <c r="LH133" s="28"/>
      <c r="LI133" s="28"/>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c r="MK133" s="28"/>
      <c r="ML133" s="28"/>
      <c r="MM133" s="28"/>
    </row>
    <row r="134" spans="1:351" x14ac:dyDescent="0.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c r="IC134" s="28"/>
      <c r="ID134" s="28"/>
      <c r="IE134" s="28"/>
      <c r="IF134" s="28"/>
      <c r="IG134" s="28"/>
      <c r="IH134" s="28"/>
      <c r="II134" s="28"/>
      <c r="IJ134" s="28"/>
      <c r="IK134" s="28"/>
      <c r="IL134" s="28"/>
      <c r="IM134" s="28"/>
      <c r="IN134" s="28"/>
      <c r="IO134" s="28"/>
      <c r="IP134" s="28"/>
      <c r="IQ134" s="28"/>
      <c r="IR134" s="28"/>
      <c r="IS134" s="28"/>
      <c r="IT134" s="28"/>
      <c r="IU134" s="28"/>
      <c r="IV134" s="28"/>
      <c r="IW134" s="28"/>
      <c r="IX134" s="28"/>
      <c r="IY134" s="28"/>
      <c r="IZ134" s="28"/>
      <c r="JA134" s="28"/>
      <c r="JB134" s="28"/>
      <c r="JC134" s="28"/>
      <c r="JD134" s="28"/>
      <c r="JE134" s="28"/>
      <c r="JF134" s="28"/>
      <c r="JG134" s="28"/>
      <c r="JH134" s="28"/>
      <c r="JI134" s="28"/>
      <c r="JJ134" s="28"/>
      <c r="JK134" s="28"/>
      <c r="JL134" s="28"/>
      <c r="JM134" s="28"/>
      <c r="JN134" s="28"/>
      <c r="JO134" s="28"/>
      <c r="JP134" s="28"/>
      <c r="JQ134" s="28"/>
      <c r="JR134" s="28"/>
      <c r="JS134" s="28"/>
      <c r="JT134" s="28"/>
      <c r="JU134" s="28"/>
      <c r="JV134" s="28"/>
      <c r="JW134" s="28"/>
      <c r="JX134" s="28"/>
      <c r="JY134" s="28"/>
      <c r="JZ134" s="28"/>
      <c r="KA134" s="28"/>
      <c r="KB134" s="28"/>
      <c r="KC134" s="28"/>
      <c r="KD134" s="28"/>
      <c r="KE134" s="28"/>
      <c r="KF134" s="28"/>
      <c r="KG134" s="28"/>
      <c r="KH134" s="28"/>
      <c r="KI134" s="28"/>
      <c r="KJ134" s="28"/>
      <c r="KK134" s="28"/>
      <c r="KL134" s="28"/>
      <c r="KM134" s="28"/>
      <c r="KN134" s="28"/>
      <c r="KO134" s="28"/>
      <c r="KP134" s="28"/>
      <c r="KQ134" s="28"/>
      <c r="KR134" s="28"/>
      <c r="KS134" s="28"/>
      <c r="KT134" s="28"/>
      <c r="KU134" s="28"/>
      <c r="KV134" s="28"/>
      <c r="KW134" s="28"/>
      <c r="KX134" s="28"/>
      <c r="KY134" s="28"/>
      <c r="KZ134" s="28"/>
      <c r="LA134" s="28"/>
      <c r="LB134" s="28"/>
      <c r="LC134" s="28"/>
      <c r="LD134" s="28"/>
      <c r="LE134" s="28"/>
      <c r="LF134" s="28"/>
      <c r="LG134" s="28"/>
      <c r="LH134" s="28"/>
      <c r="LI134" s="28"/>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c r="MF134" s="28"/>
      <c r="MG134" s="28"/>
      <c r="MH134" s="28"/>
      <c r="MI134" s="28"/>
      <c r="MJ134" s="28"/>
      <c r="MK134" s="28"/>
      <c r="ML134" s="28"/>
      <c r="MM134" s="28"/>
    </row>
    <row r="135" spans="1:351" x14ac:dyDescent="0.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c r="IF135" s="28"/>
      <c r="IG135" s="28"/>
      <c r="IH135" s="28"/>
      <c r="II135" s="28"/>
      <c r="IJ135" s="28"/>
      <c r="IK135" s="28"/>
      <c r="IL135" s="28"/>
      <c r="IM135" s="28"/>
      <c r="IN135" s="28"/>
      <c r="IO135" s="28"/>
      <c r="IP135" s="28"/>
      <c r="IQ135" s="28"/>
      <c r="IR135" s="28"/>
      <c r="IS135" s="28"/>
      <c r="IT135" s="28"/>
      <c r="IU135" s="28"/>
      <c r="IV135" s="28"/>
      <c r="IW135" s="28"/>
      <c r="IX135" s="28"/>
      <c r="IY135" s="28"/>
      <c r="IZ135" s="28"/>
      <c r="JA135" s="28"/>
      <c r="JB135" s="28"/>
      <c r="JC135" s="28"/>
      <c r="JD135" s="28"/>
      <c r="JE135" s="28"/>
      <c r="JF135" s="28"/>
      <c r="JG135" s="28"/>
      <c r="JH135" s="28"/>
      <c r="JI135" s="28"/>
      <c r="JJ135" s="28"/>
      <c r="JK135" s="28"/>
      <c r="JL135" s="28"/>
      <c r="JM135" s="28"/>
      <c r="JN135" s="28"/>
      <c r="JO135" s="28"/>
      <c r="JP135" s="28"/>
      <c r="JQ135" s="28"/>
      <c r="JR135" s="28"/>
      <c r="JS135" s="28"/>
      <c r="JT135" s="28"/>
      <c r="JU135" s="28"/>
      <c r="JV135" s="28"/>
      <c r="JW135" s="28"/>
      <c r="JX135" s="28"/>
      <c r="JY135" s="28"/>
      <c r="JZ135" s="28"/>
      <c r="KA135" s="28"/>
      <c r="KB135" s="28"/>
      <c r="KC135" s="28"/>
      <c r="KD135" s="28"/>
      <c r="KE135" s="28"/>
      <c r="KF135" s="28"/>
      <c r="KG135" s="28"/>
      <c r="KH135" s="28"/>
      <c r="KI135" s="28"/>
      <c r="KJ135" s="28"/>
      <c r="KK135" s="28"/>
      <c r="KL135" s="28"/>
      <c r="KM135" s="28"/>
      <c r="KN135" s="28"/>
      <c r="KO135" s="28"/>
      <c r="KP135" s="28"/>
      <c r="KQ135" s="28"/>
      <c r="KR135" s="28"/>
      <c r="KS135" s="28"/>
      <c r="KT135" s="28"/>
      <c r="KU135" s="28"/>
      <c r="KV135" s="28"/>
      <c r="KW135" s="28"/>
      <c r="KX135" s="28"/>
      <c r="KY135" s="28"/>
      <c r="KZ135" s="28"/>
      <c r="LA135" s="28"/>
      <c r="LB135" s="28"/>
      <c r="LC135" s="28"/>
      <c r="LD135" s="28"/>
      <c r="LE135" s="28"/>
      <c r="LF135" s="28"/>
      <c r="LG135" s="28"/>
      <c r="LH135" s="28"/>
      <c r="LI135" s="28"/>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c r="MH135" s="28"/>
      <c r="MI135" s="28"/>
      <c r="MJ135" s="28"/>
      <c r="MK135" s="28"/>
      <c r="ML135" s="28"/>
      <c r="MM135" s="28"/>
    </row>
    <row r="136" spans="1:351" x14ac:dyDescent="0.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28"/>
      <c r="II136" s="28"/>
      <c r="IJ136" s="28"/>
      <c r="IK136" s="28"/>
      <c r="IL136" s="28"/>
      <c r="IM136" s="28"/>
      <c r="IN136" s="28"/>
      <c r="IO136" s="28"/>
      <c r="IP136" s="28"/>
      <c r="IQ136" s="28"/>
      <c r="IR136" s="28"/>
      <c r="IS136" s="28"/>
      <c r="IT136" s="28"/>
      <c r="IU136" s="28"/>
      <c r="IV136" s="28"/>
      <c r="IW136" s="28"/>
      <c r="IX136" s="28"/>
      <c r="IY136" s="28"/>
      <c r="IZ136" s="28"/>
      <c r="JA136" s="28"/>
      <c r="JB136" s="28"/>
      <c r="JC136" s="28"/>
      <c r="JD136" s="28"/>
      <c r="JE136" s="28"/>
      <c r="JF136" s="28"/>
      <c r="JG136" s="28"/>
      <c r="JH136" s="28"/>
      <c r="JI136" s="28"/>
      <c r="JJ136" s="28"/>
      <c r="JK136" s="28"/>
      <c r="JL136" s="28"/>
      <c r="JM136" s="28"/>
      <c r="JN136" s="28"/>
      <c r="JO136" s="28"/>
      <c r="JP136" s="28"/>
      <c r="JQ136" s="28"/>
      <c r="JR136" s="28"/>
      <c r="JS136" s="28"/>
      <c r="JT136" s="28"/>
      <c r="JU136" s="28"/>
      <c r="JV136" s="28"/>
      <c r="JW136" s="28"/>
      <c r="JX136" s="28"/>
      <c r="JY136" s="28"/>
      <c r="JZ136" s="28"/>
      <c r="KA136" s="28"/>
      <c r="KB136" s="28"/>
      <c r="KC136" s="28"/>
      <c r="KD136" s="28"/>
      <c r="KE136" s="28"/>
      <c r="KF136" s="28"/>
      <c r="KG136" s="28"/>
      <c r="KH136" s="28"/>
      <c r="KI136" s="28"/>
      <c r="KJ136" s="28"/>
      <c r="KK136" s="28"/>
      <c r="KL136" s="28"/>
      <c r="KM136" s="28"/>
      <c r="KN136" s="28"/>
      <c r="KO136" s="28"/>
      <c r="KP136" s="28"/>
      <c r="KQ136" s="28"/>
      <c r="KR136" s="28"/>
      <c r="KS136" s="28"/>
      <c r="KT136" s="28"/>
      <c r="KU136" s="28"/>
      <c r="KV136" s="28"/>
      <c r="KW136" s="28"/>
      <c r="KX136" s="28"/>
      <c r="KY136" s="28"/>
      <c r="KZ136" s="28"/>
      <c r="LA136" s="28"/>
      <c r="LB136" s="28"/>
      <c r="LC136" s="28"/>
      <c r="LD136" s="28"/>
      <c r="LE136" s="28"/>
      <c r="LF136" s="28"/>
      <c r="LG136" s="28"/>
      <c r="LH136" s="28"/>
      <c r="LI136" s="28"/>
      <c r="LJ136" s="28"/>
      <c r="LK136" s="28"/>
      <c r="LL136" s="28"/>
      <c r="LM136" s="28"/>
      <c r="LN136" s="28"/>
      <c r="LO136" s="28"/>
      <c r="LP136" s="28"/>
      <c r="LQ136" s="28"/>
      <c r="LR136" s="28"/>
      <c r="LS136" s="28"/>
      <c r="LT136" s="28"/>
      <c r="LU136" s="28"/>
      <c r="LV136" s="28"/>
      <c r="LW136" s="28"/>
      <c r="LX136" s="28"/>
      <c r="LY136" s="28"/>
      <c r="LZ136" s="28"/>
      <c r="MA136" s="28"/>
      <c r="MB136" s="28"/>
      <c r="MC136" s="28"/>
      <c r="MD136" s="28"/>
      <c r="ME136" s="28"/>
      <c r="MF136" s="28"/>
      <c r="MG136" s="28"/>
      <c r="MH136" s="28"/>
      <c r="MI136" s="28"/>
      <c r="MJ136" s="28"/>
      <c r="MK136" s="28"/>
      <c r="ML136" s="28"/>
      <c r="MM136" s="28"/>
    </row>
    <row r="137" spans="1:351" x14ac:dyDescent="0.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28"/>
      <c r="II137" s="28"/>
      <c r="IJ137" s="28"/>
      <c r="IK137" s="28"/>
      <c r="IL137" s="28"/>
      <c r="IM137" s="28"/>
      <c r="IN137" s="28"/>
      <c r="IO137" s="28"/>
      <c r="IP137" s="28"/>
      <c r="IQ137" s="28"/>
      <c r="IR137" s="28"/>
      <c r="IS137" s="28"/>
      <c r="IT137" s="28"/>
      <c r="IU137" s="28"/>
      <c r="IV137" s="28"/>
      <c r="IW137" s="28"/>
      <c r="IX137" s="28"/>
      <c r="IY137" s="28"/>
      <c r="IZ137" s="28"/>
      <c r="JA137" s="28"/>
      <c r="JB137" s="28"/>
      <c r="JC137" s="28"/>
      <c r="JD137" s="28"/>
      <c r="JE137" s="28"/>
      <c r="JF137" s="28"/>
      <c r="JG137" s="28"/>
      <c r="JH137" s="28"/>
      <c r="JI137" s="28"/>
      <c r="JJ137" s="28"/>
      <c r="JK137" s="28"/>
      <c r="JL137" s="28"/>
      <c r="JM137" s="28"/>
      <c r="JN137" s="28"/>
      <c r="JO137" s="28"/>
      <c r="JP137" s="28"/>
      <c r="JQ137" s="28"/>
      <c r="JR137" s="28"/>
      <c r="JS137" s="28"/>
      <c r="JT137" s="28"/>
      <c r="JU137" s="28"/>
      <c r="JV137" s="28"/>
      <c r="JW137" s="28"/>
      <c r="JX137" s="28"/>
      <c r="JY137" s="28"/>
      <c r="JZ137" s="28"/>
      <c r="KA137" s="28"/>
      <c r="KB137" s="28"/>
      <c r="KC137" s="28"/>
      <c r="KD137" s="28"/>
      <c r="KE137" s="28"/>
      <c r="KF137" s="28"/>
      <c r="KG137" s="28"/>
      <c r="KH137" s="28"/>
      <c r="KI137" s="28"/>
      <c r="KJ137" s="28"/>
      <c r="KK137" s="28"/>
      <c r="KL137" s="28"/>
      <c r="KM137" s="28"/>
      <c r="KN137" s="28"/>
      <c r="KO137" s="28"/>
      <c r="KP137" s="28"/>
      <c r="KQ137" s="28"/>
      <c r="KR137" s="28"/>
      <c r="KS137" s="28"/>
      <c r="KT137" s="28"/>
      <c r="KU137" s="28"/>
      <c r="KV137" s="28"/>
      <c r="KW137" s="28"/>
      <c r="KX137" s="28"/>
      <c r="KY137" s="28"/>
      <c r="KZ137" s="28"/>
      <c r="LA137" s="28"/>
      <c r="LB137" s="28"/>
      <c r="LC137" s="28"/>
      <c r="LD137" s="28"/>
      <c r="LE137" s="28"/>
      <c r="LF137" s="28"/>
      <c r="LG137" s="28"/>
      <c r="LH137" s="28"/>
      <c r="LI137" s="28"/>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row>
    <row r="138" spans="1:351" x14ac:dyDescent="0.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28"/>
      <c r="II138" s="28"/>
      <c r="IJ138" s="28"/>
      <c r="IK138" s="28"/>
      <c r="IL138" s="28"/>
      <c r="IM138" s="28"/>
      <c r="IN138" s="28"/>
      <c r="IO138" s="28"/>
      <c r="IP138" s="28"/>
      <c r="IQ138" s="28"/>
      <c r="IR138" s="28"/>
      <c r="IS138" s="28"/>
      <c r="IT138" s="28"/>
      <c r="IU138" s="28"/>
      <c r="IV138" s="28"/>
      <c r="IW138" s="28"/>
      <c r="IX138" s="28"/>
      <c r="IY138" s="28"/>
      <c r="IZ138" s="28"/>
      <c r="JA138" s="28"/>
      <c r="JB138" s="28"/>
      <c r="JC138" s="28"/>
      <c r="JD138" s="28"/>
      <c r="JE138" s="28"/>
      <c r="JF138" s="28"/>
      <c r="JG138" s="28"/>
      <c r="JH138" s="28"/>
      <c r="JI138" s="28"/>
      <c r="JJ138" s="28"/>
      <c r="JK138" s="28"/>
      <c r="JL138" s="28"/>
      <c r="JM138" s="28"/>
      <c r="JN138" s="28"/>
      <c r="JO138" s="28"/>
      <c r="JP138" s="28"/>
      <c r="JQ138" s="28"/>
      <c r="JR138" s="28"/>
      <c r="JS138" s="28"/>
      <c r="JT138" s="28"/>
      <c r="JU138" s="28"/>
      <c r="JV138" s="28"/>
      <c r="JW138" s="28"/>
      <c r="JX138" s="28"/>
      <c r="JY138" s="28"/>
      <c r="JZ138" s="28"/>
      <c r="KA138" s="28"/>
      <c r="KB138" s="28"/>
      <c r="KC138" s="28"/>
      <c r="KD138" s="28"/>
      <c r="KE138" s="28"/>
      <c r="KF138" s="28"/>
      <c r="KG138" s="28"/>
      <c r="KH138" s="28"/>
      <c r="KI138" s="28"/>
      <c r="KJ138" s="28"/>
      <c r="KK138" s="28"/>
      <c r="KL138" s="28"/>
      <c r="KM138" s="28"/>
      <c r="KN138" s="28"/>
      <c r="KO138" s="28"/>
      <c r="KP138" s="28"/>
      <c r="KQ138" s="28"/>
      <c r="KR138" s="28"/>
      <c r="KS138" s="28"/>
      <c r="KT138" s="28"/>
      <c r="KU138" s="28"/>
      <c r="KV138" s="28"/>
      <c r="KW138" s="28"/>
      <c r="KX138" s="28"/>
      <c r="KY138" s="28"/>
      <c r="KZ138" s="28"/>
      <c r="LA138" s="28"/>
      <c r="LB138" s="28"/>
      <c r="LC138" s="28"/>
      <c r="LD138" s="28"/>
      <c r="LE138" s="28"/>
      <c r="LF138" s="28"/>
      <c r="LG138" s="28"/>
      <c r="LH138" s="28"/>
      <c r="LI138" s="28"/>
      <c r="LJ138" s="28"/>
      <c r="LK138" s="28"/>
      <c r="LL138" s="28"/>
      <c r="LM138" s="28"/>
      <c r="LN138" s="28"/>
      <c r="LO138" s="28"/>
      <c r="LP138" s="28"/>
      <c r="LQ138" s="28"/>
      <c r="LR138" s="28"/>
      <c r="LS138" s="28"/>
      <c r="LT138" s="28"/>
      <c r="LU138" s="28"/>
      <c r="LV138" s="28"/>
      <c r="LW138" s="28"/>
      <c r="LX138" s="28"/>
      <c r="LY138" s="28"/>
      <c r="LZ138" s="28"/>
      <c r="MA138" s="28"/>
      <c r="MB138" s="28"/>
      <c r="MC138" s="28"/>
      <c r="MD138" s="28"/>
      <c r="ME138" s="28"/>
      <c r="MF138" s="28"/>
      <c r="MG138" s="28"/>
      <c r="MH138" s="28"/>
      <c r="MI138" s="28"/>
      <c r="MJ138" s="28"/>
      <c r="MK138" s="28"/>
      <c r="ML138" s="28"/>
      <c r="MM138" s="28"/>
    </row>
    <row r="139" spans="1:351" x14ac:dyDescent="0.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28"/>
      <c r="II139" s="28"/>
      <c r="IJ139" s="28"/>
      <c r="IK139" s="28"/>
      <c r="IL139" s="28"/>
      <c r="IM139" s="28"/>
      <c r="IN139" s="28"/>
      <c r="IO139" s="28"/>
      <c r="IP139" s="28"/>
      <c r="IQ139" s="28"/>
      <c r="IR139" s="28"/>
      <c r="IS139" s="28"/>
      <c r="IT139" s="28"/>
      <c r="IU139" s="28"/>
      <c r="IV139" s="28"/>
      <c r="IW139" s="28"/>
      <c r="IX139" s="28"/>
      <c r="IY139" s="28"/>
      <c r="IZ139" s="28"/>
      <c r="JA139" s="28"/>
      <c r="JB139" s="28"/>
      <c r="JC139" s="28"/>
      <c r="JD139" s="28"/>
      <c r="JE139" s="28"/>
      <c r="JF139" s="28"/>
      <c r="JG139" s="28"/>
      <c r="JH139" s="28"/>
      <c r="JI139" s="28"/>
      <c r="JJ139" s="28"/>
      <c r="JK139" s="28"/>
      <c r="JL139" s="28"/>
      <c r="JM139" s="28"/>
      <c r="JN139" s="28"/>
      <c r="JO139" s="28"/>
      <c r="JP139" s="28"/>
      <c r="JQ139" s="28"/>
      <c r="JR139" s="28"/>
      <c r="JS139" s="28"/>
      <c r="JT139" s="28"/>
      <c r="JU139" s="28"/>
      <c r="JV139" s="28"/>
      <c r="JW139" s="28"/>
      <c r="JX139" s="28"/>
      <c r="JY139" s="28"/>
      <c r="JZ139" s="28"/>
      <c r="KA139" s="28"/>
      <c r="KB139" s="28"/>
      <c r="KC139" s="28"/>
      <c r="KD139" s="28"/>
      <c r="KE139" s="28"/>
      <c r="KF139" s="28"/>
      <c r="KG139" s="28"/>
      <c r="KH139" s="28"/>
      <c r="KI139" s="28"/>
      <c r="KJ139" s="28"/>
      <c r="KK139" s="28"/>
      <c r="KL139" s="28"/>
      <c r="KM139" s="28"/>
      <c r="KN139" s="28"/>
      <c r="KO139" s="28"/>
      <c r="KP139" s="28"/>
      <c r="KQ139" s="28"/>
      <c r="KR139" s="28"/>
      <c r="KS139" s="28"/>
      <c r="KT139" s="28"/>
      <c r="KU139" s="28"/>
      <c r="KV139" s="28"/>
      <c r="KW139" s="28"/>
      <c r="KX139" s="28"/>
      <c r="KY139" s="28"/>
      <c r="KZ139" s="28"/>
      <c r="LA139" s="28"/>
      <c r="LB139" s="28"/>
      <c r="LC139" s="28"/>
      <c r="LD139" s="28"/>
      <c r="LE139" s="28"/>
      <c r="LF139" s="28"/>
      <c r="LG139" s="28"/>
      <c r="LH139" s="28"/>
      <c r="LI139" s="28"/>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row>
    <row r="140" spans="1:351" x14ac:dyDescent="0.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28"/>
      <c r="II140" s="28"/>
      <c r="IJ140" s="28"/>
      <c r="IK140" s="28"/>
      <c r="IL140" s="28"/>
      <c r="IM140" s="28"/>
      <c r="IN140" s="28"/>
      <c r="IO140" s="28"/>
      <c r="IP140" s="28"/>
      <c r="IQ140" s="28"/>
      <c r="IR140" s="28"/>
      <c r="IS140" s="28"/>
      <c r="IT140" s="28"/>
      <c r="IU140" s="28"/>
      <c r="IV140" s="28"/>
      <c r="IW140" s="28"/>
      <c r="IX140" s="28"/>
      <c r="IY140" s="28"/>
      <c r="IZ140" s="28"/>
      <c r="JA140" s="28"/>
      <c r="JB140" s="28"/>
      <c r="JC140" s="28"/>
      <c r="JD140" s="28"/>
      <c r="JE140" s="28"/>
      <c r="JF140" s="28"/>
      <c r="JG140" s="28"/>
      <c r="JH140" s="28"/>
      <c r="JI140" s="28"/>
      <c r="JJ140" s="28"/>
      <c r="JK140" s="28"/>
      <c r="JL140" s="28"/>
      <c r="JM140" s="28"/>
      <c r="JN140" s="28"/>
      <c r="JO140" s="28"/>
      <c r="JP140" s="28"/>
      <c r="JQ140" s="28"/>
      <c r="JR140" s="28"/>
      <c r="JS140" s="28"/>
      <c r="JT140" s="28"/>
      <c r="JU140" s="28"/>
      <c r="JV140" s="28"/>
      <c r="JW140" s="28"/>
      <c r="JX140" s="28"/>
      <c r="JY140" s="28"/>
      <c r="JZ140" s="28"/>
      <c r="KA140" s="28"/>
      <c r="KB140" s="28"/>
      <c r="KC140" s="28"/>
      <c r="KD140" s="28"/>
      <c r="KE140" s="28"/>
      <c r="KF140" s="28"/>
      <c r="KG140" s="28"/>
      <c r="KH140" s="28"/>
      <c r="KI140" s="28"/>
      <c r="KJ140" s="28"/>
      <c r="KK140" s="28"/>
      <c r="KL140" s="28"/>
      <c r="KM140" s="28"/>
      <c r="KN140" s="28"/>
      <c r="KO140" s="28"/>
      <c r="KP140" s="28"/>
      <c r="KQ140" s="28"/>
      <c r="KR140" s="28"/>
      <c r="KS140" s="28"/>
      <c r="KT140" s="28"/>
      <c r="KU140" s="28"/>
      <c r="KV140" s="28"/>
      <c r="KW140" s="28"/>
      <c r="KX140" s="28"/>
      <c r="KY140" s="28"/>
      <c r="KZ140" s="28"/>
      <c r="LA140" s="28"/>
      <c r="LB140" s="28"/>
      <c r="LC140" s="28"/>
      <c r="LD140" s="28"/>
      <c r="LE140" s="28"/>
      <c r="LF140" s="28"/>
      <c r="LG140" s="28"/>
      <c r="LH140" s="28"/>
      <c r="LI140" s="28"/>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row>
    <row r="141" spans="1:351" x14ac:dyDescent="0.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28"/>
      <c r="II141" s="28"/>
      <c r="IJ141" s="28"/>
      <c r="IK141" s="28"/>
      <c r="IL141" s="28"/>
      <c r="IM141" s="28"/>
      <c r="IN141" s="28"/>
      <c r="IO141" s="28"/>
      <c r="IP141" s="28"/>
      <c r="IQ141" s="28"/>
      <c r="IR141" s="28"/>
      <c r="IS141" s="28"/>
      <c r="IT141" s="28"/>
      <c r="IU141" s="28"/>
      <c r="IV141" s="28"/>
      <c r="IW141" s="28"/>
      <c r="IX141" s="28"/>
      <c r="IY141" s="28"/>
      <c r="IZ141" s="28"/>
      <c r="JA141" s="28"/>
      <c r="JB141" s="28"/>
      <c r="JC141" s="28"/>
      <c r="JD141" s="28"/>
      <c r="JE141" s="28"/>
      <c r="JF141" s="28"/>
      <c r="JG141" s="28"/>
      <c r="JH141" s="28"/>
      <c r="JI141" s="28"/>
      <c r="JJ141" s="28"/>
      <c r="JK141" s="28"/>
      <c r="JL141" s="28"/>
      <c r="JM141" s="28"/>
      <c r="JN141" s="28"/>
      <c r="JO141" s="28"/>
      <c r="JP141" s="28"/>
      <c r="JQ141" s="28"/>
      <c r="JR141" s="28"/>
      <c r="JS141" s="28"/>
      <c r="JT141" s="28"/>
      <c r="JU141" s="28"/>
      <c r="JV141" s="28"/>
      <c r="JW141" s="28"/>
      <c r="JX141" s="28"/>
      <c r="JY141" s="28"/>
      <c r="JZ141" s="28"/>
      <c r="KA141" s="28"/>
      <c r="KB141" s="28"/>
      <c r="KC141" s="28"/>
      <c r="KD141" s="28"/>
      <c r="KE141" s="28"/>
      <c r="KF141" s="28"/>
      <c r="KG141" s="28"/>
      <c r="KH141" s="28"/>
      <c r="KI141" s="28"/>
      <c r="KJ141" s="28"/>
      <c r="KK141" s="28"/>
      <c r="KL141" s="28"/>
      <c r="KM141" s="28"/>
      <c r="KN141" s="28"/>
      <c r="KO141" s="28"/>
      <c r="KP141" s="28"/>
      <c r="KQ141" s="28"/>
      <c r="KR141" s="28"/>
      <c r="KS141" s="28"/>
      <c r="KT141" s="28"/>
      <c r="KU141" s="28"/>
      <c r="KV141" s="28"/>
      <c r="KW141" s="28"/>
      <c r="KX141" s="28"/>
      <c r="KY141" s="28"/>
      <c r="KZ141" s="28"/>
      <c r="LA141" s="28"/>
      <c r="LB141" s="28"/>
      <c r="LC141" s="28"/>
      <c r="LD141" s="28"/>
      <c r="LE141" s="28"/>
      <c r="LF141" s="28"/>
      <c r="LG141" s="28"/>
      <c r="LH141" s="28"/>
      <c r="LI141" s="28"/>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row>
    <row r="142" spans="1:351" x14ac:dyDescent="0.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28"/>
      <c r="II142" s="28"/>
      <c r="IJ142" s="28"/>
      <c r="IK142" s="28"/>
      <c r="IL142" s="28"/>
      <c r="IM142" s="28"/>
      <c r="IN142" s="28"/>
      <c r="IO142" s="28"/>
      <c r="IP142" s="28"/>
      <c r="IQ142" s="28"/>
      <c r="IR142" s="28"/>
      <c r="IS142" s="28"/>
      <c r="IT142" s="28"/>
      <c r="IU142" s="28"/>
      <c r="IV142" s="28"/>
      <c r="IW142" s="28"/>
      <c r="IX142" s="28"/>
      <c r="IY142" s="28"/>
      <c r="IZ142" s="28"/>
      <c r="JA142" s="28"/>
      <c r="JB142" s="28"/>
      <c r="JC142" s="28"/>
      <c r="JD142" s="28"/>
      <c r="JE142" s="28"/>
      <c r="JF142" s="28"/>
      <c r="JG142" s="28"/>
      <c r="JH142" s="28"/>
      <c r="JI142" s="28"/>
      <c r="JJ142" s="28"/>
      <c r="JK142" s="28"/>
      <c r="JL142" s="28"/>
      <c r="JM142" s="28"/>
      <c r="JN142" s="28"/>
      <c r="JO142" s="28"/>
      <c r="JP142" s="28"/>
      <c r="JQ142" s="28"/>
      <c r="JR142" s="28"/>
      <c r="JS142" s="28"/>
      <c r="JT142" s="28"/>
      <c r="JU142" s="28"/>
      <c r="JV142" s="28"/>
      <c r="JW142" s="28"/>
      <c r="JX142" s="28"/>
      <c r="JY142" s="28"/>
      <c r="JZ142" s="28"/>
      <c r="KA142" s="28"/>
      <c r="KB142" s="28"/>
      <c r="KC142" s="28"/>
      <c r="KD142" s="28"/>
      <c r="KE142" s="28"/>
      <c r="KF142" s="28"/>
      <c r="KG142" s="28"/>
      <c r="KH142" s="28"/>
      <c r="KI142" s="28"/>
      <c r="KJ142" s="28"/>
      <c r="KK142" s="28"/>
      <c r="KL142" s="28"/>
      <c r="KM142" s="28"/>
      <c r="KN142" s="28"/>
      <c r="KO142" s="28"/>
      <c r="KP142" s="28"/>
      <c r="KQ142" s="28"/>
      <c r="KR142" s="28"/>
      <c r="KS142" s="28"/>
      <c r="KT142" s="28"/>
      <c r="KU142" s="28"/>
      <c r="KV142" s="28"/>
      <c r="KW142" s="28"/>
      <c r="KX142" s="28"/>
      <c r="KY142" s="28"/>
      <c r="KZ142" s="28"/>
      <c r="LA142" s="28"/>
      <c r="LB142" s="28"/>
      <c r="LC142" s="28"/>
      <c r="LD142" s="28"/>
      <c r="LE142" s="28"/>
      <c r="LF142" s="28"/>
      <c r="LG142" s="28"/>
      <c r="LH142" s="28"/>
      <c r="LI142" s="28"/>
      <c r="LJ142" s="28"/>
      <c r="LK142" s="28"/>
      <c r="LL142" s="28"/>
      <c r="LM142" s="28"/>
      <c r="LN142" s="28"/>
      <c r="LO142" s="28"/>
      <c r="LP142" s="28"/>
      <c r="LQ142" s="28"/>
      <c r="LR142" s="28"/>
      <c r="LS142" s="28"/>
      <c r="LT142" s="28"/>
      <c r="LU142" s="28"/>
      <c r="LV142" s="28"/>
      <c r="LW142" s="28"/>
      <c r="LX142" s="28"/>
      <c r="LY142" s="28"/>
      <c r="LZ142" s="28"/>
      <c r="MA142" s="28"/>
      <c r="MB142" s="28"/>
      <c r="MC142" s="28"/>
      <c r="MD142" s="28"/>
      <c r="ME142" s="28"/>
      <c r="MF142" s="28"/>
      <c r="MG142" s="28"/>
      <c r="MH142" s="28"/>
      <c r="MI142" s="28"/>
      <c r="MJ142" s="28"/>
      <c r="MK142" s="28"/>
      <c r="ML142" s="28"/>
      <c r="MM142" s="28"/>
    </row>
    <row r="143" spans="1:351" x14ac:dyDescent="0.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28"/>
      <c r="HU143" s="28"/>
      <c r="HV143" s="28"/>
      <c r="HW143" s="28"/>
      <c r="HX143" s="28"/>
      <c r="HY143" s="28"/>
      <c r="HZ143" s="28"/>
      <c r="IA143" s="28"/>
      <c r="IB143" s="28"/>
      <c r="IC143" s="28"/>
      <c r="ID143" s="28"/>
      <c r="IE143" s="28"/>
      <c r="IF143" s="28"/>
      <c r="IG143" s="28"/>
      <c r="IH143" s="28"/>
      <c r="II143" s="28"/>
      <c r="IJ143" s="28"/>
      <c r="IK143" s="28"/>
      <c r="IL143" s="28"/>
      <c r="IM143" s="28"/>
      <c r="IN143" s="28"/>
      <c r="IO143" s="28"/>
      <c r="IP143" s="28"/>
      <c r="IQ143" s="28"/>
      <c r="IR143" s="28"/>
      <c r="IS143" s="28"/>
      <c r="IT143" s="28"/>
      <c r="IU143" s="28"/>
      <c r="IV143" s="28"/>
      <c r="IW143" s="28"/>
      <c r="IX143" s="28"/>
      <c r="IY143" s="28"/>
      <c r="IZ143" s="28"/>
      <c r="JA143" s="28"/>
      <c r="JB143" s="28"/>
      <c r="JC143" s="28"/>
      <c r="JD143" s="28"/>
      <c r="JE143" s="28"/>
      <c r="JF143" s="28"/>
      <c r="JG143" s="28"/>
      <c r="JH143" s="28"/>
      <c r="JI143" s="28"/>
      <c r="JJ143" s="28"/>
      <c r="JK143" s="28"/>
      <c r="JL143" s="28"/>
      <c r="JM143" s="28"/>
      <c r="JN143" s="28"/>
      <c r="JO143" s="28"/>
      <c r="JP143" s="28"/>
      <c r="JQ143" s="28"/>
      <c r="JR143" s="28"/>
      <c r="JS143" s="28"/>
      <c r="JT143" s="28"/>
      <c r="JU143" s="28"/>
      <c r="JV143" s="28"/>
      <c r="JW143" s="28"/>
      <c r="JX143" s="28"/>
      <c r="JY143" s="28"/>
      <c r="JZ143" s="28"/>
      <c r="KA143" s="28"/>
      <c r="KB143" s="28"/>
      <c r="KC143" s="28"/>
      <c r="KD143" s="28"/>
      <c r="KE143" s="28"/>
      <c r="KF143" s="28"/>
      <c r="KG143" s="28"/>
      <c r="KH143" s="28"/>
      <c r="KI143" s="28"/>
      <c r="KJ143" s="28"/>
      <c r="KK143" s="28"/>
      <c r="KL143" s="28"/>
      <c r="KM143" s="28"/>
      <c r="KN143" s="28"/>
      <c r="KO143" s="28"/>
      <c r="KP143" s="28"/>
      <c r="KQ143" s="28"/>
      <c r="KR143" s="28"/>
      <c r="KS143" s="28"/>
      <c r="KT143" s="28"/>
      <c r="KU143" s="28"/>
      <c r="KV143" s="28"/>
      <c r="KW143" s="28"/>
      <c r="KX143" s="28"/>
      <c r="KY143" s="28"/>
      <c r="KZ143" s="28"/>
      <c r="LA143" s="28"/>
      <c r="LB143" s="28"/>
      <c r="LC143" s="28"/>
      <c r="LD143" s="28"/>
      <c r="LE143" s="28"/>
      <c r="LF143" s="28"/>
      <c r="LG143" s="28"/>
      <c r="LH143" s="28"/>
      <c r="LI143" s="28"/>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row>
    <row r="144" spans="1:351" x14ac:dyDescent="0.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c r="IF144" s="28"/>
      <c r="IG144" s="28"/>
      <c r="IH144" s="28"/>
      <c r="II144" s="28"/>
      <c r="IJ144" s="28"/>
      <c r="IK144" s="28"/>
      <c r="IL144" s="28"/>
      <c r="IM144" s="28"/>
      <c r="IN144" s="28"/>
      <c r="IO144" s="28"/>
      <c r="IP144" s="28"/>
      <c r="IQ144" s="28"/>
      <c r="IR144" s="28"/>
      <c r="IS144" s="28"/>
      <c r="IT144" s="28"/>
      <c r="IU144" s="28"/>
      <c r="IV144" s="28"/>
      <c r="IW144" s="28"/>
      <c r="IX144" s="28"/>
      <c r="IY144" s="28"/>
      <c r="IZ144" s="28"/>
      <c r="JA144" s="28"/>
      <c r="JB144" s="28"/>
      <c r="JC144" s="28"/>
      <c r="JD144" s="28"/>
      <c r="JE144" s="28"/>
      <c r="JF144" s="28"/>
      <c r="JG144" s="28"/>
      <c r="JH144" s="28"/>
      <c r="JI144" s="28"/>
      <c r="JJ144" s="28"/>
      <c r="JK144" s="28"/>
      <c r="JL144" s="28"/>
      <c r="JM144" s="28"/>
      <c r="JN144" s="28"/>
      <c r="JO144" s="28"/>
      <c r="JP144" s="28"/>
      <c r="JQ144" s="28"/>
      <c r="JR144" s="28"/>
      <c r="JS144" s="28"/>
      <c r="JT144" s="28"/>
      <c r="JU144" s="28"/>
      <c r="JV144" s="28"/>
      <c r="JW144" s="28"/>
      <c r="JX144" s="28"/>
      <c r="JY144" s="28"/>
      <c r="JZ144" s="28"/>
      <c r="KA144" s="28"/>
      <c r="KB144" s="28"/>
      <c r="KC144" s="28"/>
      <c r="KD144" s="28"/>
      <c r="KE144" s="28"/>
      <c r="KF144" s="28"/>
      <c r="KG144" s="28"/>
      <c r="KH144" s="28"/>
      <c r="KI144" s="28"/>
      <c r="KJ144" s="28"/>
      <c r="KK144" s="28"/>
      <c r="KL144" s="28"/>
      <c r="KM144" s="28"/>
      <c r="KN144" s="28"/>
      <c r="KO144" s="28"/>
      <c r="KP144" s="28"/>
      <c r="KQ144" s="28"/>
      <c r="KR144" s="28"/>
      <c r="KS144" s="28"/>
      <c r="KT144" s="28"/>
      <c r="KU144" s="28"/>
      <c r="KV144" s="28"/>
      <c r="KW144" s="28"/>
      <c r="KX144" s="28"/>
      <c r="KY144" s="28"/>
      <c r="KZ144" s="28"/>
      <c r="LA144" s="28"/>
      <c r="LB144" s="28"/>
      <c r="LC144" s="28"/>
      <c r="LD144" s="28"/>
      <c r="LE144" s="28"/>
      <c r="LF144" s="28"/>
      <c r="LG144" s="28"/>
      <c r="LH144" s="28"/>
      <c r="LI144" s="28"/>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row>
    <row r="145" spans="1:351" x14ac:dyDescent="0.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28"/>
      <c r="II145" s="28"/>
      <c r="IJ145" s="28"/>
      <c r="IK145" s="28"/>
      <c r="IL145" s="28"/>
      <c r="IM145" s="28"/>
      <c r="IN145" s="28"/>
      <c r="IO145" s="28"/>
      <c r="IP145" s="28"/>
      <c r="IQ145" s="28"/>
      <c r="IR145" s="28"/>
      <c r="IS145" s="28"/>
      <c r="IT145" s="28"/>
      <c r="IU145" s="28"/>
      <c r="IV145" s="28"/>
      <c r="IW145" s="28"/>
      <c r="IX145" s="28"/>
      <c r="IY145" s="28"/>
      <c r="IZ145" s="28"/>
      <c r="JA145" s="28"/>
      <c r="JB145" s="28"/>
      <c r="JC145" s="28"/>
      <c r="JD145" s="28"/>
      <c r="JE145" s="28"/>
      <c r="JF145" s="28"/>
      <c r="JG145" s="28"/>
      <c r="JH145" s="28"/>
      <c r="JI145" s="28"/>
      <c r="JJ145" s="28"/>
      <c r="JK145" s="28"/>
      <c r="JL145" s="28"/>
      <c r="JM145" s="28"/>
      <c r="JN145" s="28"/>
      <c r="JO145" s="28"/>
      <c r="JP145" s="28"/>
      <c r="JQ145" s="28"/>
      <c r="JR145" s="28"/>
      <c r="JS145" s="28"/>
      <c r="JT145" s="28"/>
      <c r="JU145" s="28"/>
      <c r="JV145" s="28"/>
      <c r="JW145" s="28"/>
      <c r="JX145" s="28"/>
      <c r="JY145" s="28"/>
      <c r="JZ145" s="28"/>
      <c r="KA145" s="28"/>
      <c r="KB145" s="28"/>
      <c r="KC145" s="28"/>
      <c r="KD145" s="28"/>
      <c r="KE145" s="28"/>
      <c r="KF145" s="28"/>
      <c r="KG145" s="28"/>
      <c r="KH145" s="28"/>
      <c r="KI145" s="28"/>
      <c r="KJ145" s="28"/>
      <c r="KK145" s="28"/>
      <c r="KL145" s="28"/>
      <c r="KM145" s="28"/>
      <c r="KN145" s="28"/>
      <c r="KO145" s="28"/>
      <c r="KP145" s="28"/>
      <c r="KQ145" s="28"/>
      <c r="KR145" s="28"/>
      <c r="KS145" s="28"/>
      <c r="KT145" s="28"/>
      <c r="KU145" s="28"/>
      <c r="KV145" s="28"/>
      <c r="KW145" s="28"/>
      <c r="KX145" s="28"/>
      <c r="KY145" s="28"/>
      <c r="KZ145" s="28"/>
      <c r="LA145" s="28"/>
      <c r="LB145" s="28"/>
      <c r="LC145" s="28"/>
      <c r="LD145" s="28"/>
      <c r="LE145" s="28"/>
      <c r="LF145" s="28"/>
      <c r="LG145" s="28"/>
      <c r="LH145" s="28"/>
      <c r="LI145" s="28"/>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row>
    <row r="146" spans="1:351" x14ac:dyDescent="0.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28"/>
      <c r="II146" s="28"/>
      <c r="IJ146" s="28"/>
      <c r="IK146" s="28"/>
      <c r="IL146" s="28"/>
      <c r="IM146" s="28"/>
      <c r="IN146" s="28"/>
      <c r="IO146" s="28"/>
      <c r="IP146" s="28"/>
      <c r="IQ146" s="28"/>
      <c r="IR146" s="28"/>
      <c r="IS146" s="28"/>
      <c r="IT146" s="28"/>
      <c r="IU146" s="28"/>
      <c r="IV146" s="28"/>
      <c r="IW146" s="28"/>
      <c r="IX146" s="28"/>
      <c r="IY146" s="28"/>
      <c r="IZ146" s="28"/>
      <c r="JA146" s="28"/>
      <c r="JB146" s="28"/>
      <c r="JC146" s="28"/>
      <c r="JD146" s="28"/>
      <c r="JE146" s="28"/>
      <c r="JF146" s="28"/>
      <c r="JG146" s="28"/>
      <c r="JH146" s="28"/>
      <c r="JI146" s="28"/>
      <c r="JJ146" s="28"/>
      <c r="JK146" s="28"/>
      <c r="JL146" s="28"/>
      <c r="JM146" s="28"/>
      <c r="JN146" s="28"/>
      <c r="JO146" s="28"/>
      <c r="JP146" s="28"/>
      <c r="JQ146" s="28"/>
      <c r="JR146" s="28"/>
      <c r="JS146" s="28"/>
      <c r="JT146" s="28"/>
      <c r="JU146" s="28"/>
      <c r="JV146" s="28"/>
      <c r="JW146" s="28"/>
      <c r="JX146" s="28"/>
      <c r="JY146" s="28"/>
      <c r="JZ146" s="28"/>
      <c r="KA146" s="28"/>
      <c r="KB146" s="28"/>
      <c r="KC146" s="28"/>
      <c r="KD146" s="28"/>
      <c r="KE146" s="28"/>
      <c r="KF146" s="28"/>
      <c r="KG146" s="28"/>
      <c r="KH146" s="28"/>
      <c r="KI146" s="28"/>
      <c r="KJ146" s="28"/>
      <c r="KK146" s="28"/>
      <c r="KL146" s="28"/>
      <c r="KM146" s="28"/>
      <c r="KN146" s="28"/>
      <c r="KO146" s="28"/>
      <c r="KP146" s="28"/>
      <c r="KQ146" s="28"/>
      <c r="KR146" s="28"/>
      <c r="KS146" s="28"/>
      <c r="KT146" s="28"/>
      <c r="KU146" s="28"/>
      <c r="KV146" s="28"/>
      <c r="KW146" s="28"/>
      <c r="KX146" s="28"/>
      <c r="KY146" s="28"/>
      <c r="KZ146" s="28"/>
      <c r="LA146" s="28"/>
      <c r="LB146" s="28"/>
      <c r="LC146" s="28"/>
      <c r="LD146" s="28"/>
      <c r="LE146" s="28"/>
      <c r="LF146" s="28"/>
      <c r="LG146" s="28"/>
      <c r="LH146" s="28"/>
      <c r="LI146" s="28"/>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row>
    <row r="147" spans="1:351" x14ac:dyDescent="0.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28"/>
      <c r="II147" s="28"/>
      <c r="IJ147" s="28"/>
      <c r="IK147" s="28"/>
      <c r="IL147" s="28"/>
      <c r="IM147" s="28"/>
      <c r="IN147" s="28"/>
      <c r="IO147" s="28"/>
      <c r="IP147" s="28"/>
      <c r="IQ147" s="28"/>
      <c r="IR147" s="28"/>
      <c r="IS147" s="28"/>
      <c r="IT147" s="28"/>
      <c r="IU147" s="28"/>
      <c r="IV147" s="28"/>
      <c r="IW147" s="28"/>
      <c r="IX147" s="28"/>
      <c r="IY147" s="28"/>
      <c r="IZ147" s="28"/>
      <c r="JA147" s="28"/>
      <c r="JB147" s="28"/>
      <c r="JC147" s="28"/>
      <c r="JD147" s="28"/>
      <c r="JE147" s="28"/>
      <c r="JF147" s="28"/>
      <c r="JG147" s="28"/>
      <c r="JH147" s="28"/>
      <c r="JI147" s="28"/>
      <c r="JJ147" s="28"/>
      <c r="JK147" s="28"/>
      <c r="JL147" s="28"/>
      <c r="JM147" s="28"/>
      <c r="JN147" s="28"/>
      <c r="JO147" s="28"/>
      <c r="JP147" s="28"/>
      <c r="JQ147" s="28"/>
      <c r="JR147" s="28"/>
      <c r="JS147" s="28"/>
      <c r="JT147" s="28"/>
      <c r="JU147" s="28"/>
      <c r="JV147" s="28"/>
      <c r="JW147" s="28"/>
      <c r="JX147" s="28"/>
      <c r="JY147" s="28"/>
      <c r="JZ147" s="28"/>
      <c r="KA147" s="28"/>
      <c r="KB147" s="28"/>
      <c r="KC147" s="28"/>
      <c r="KD147" s="28"/>
      <c r="KE147" s="28"/>
      <c r="KF147" s="28"/>
      <c r="KG147" s="28"/>
      <c r="KH147" s="28"/>
      <c r="KI147" s="28"/>
      <c r="KJ147" s="28"/>
      <c r="KK147" s="28"/>
      <c r="KL147" s="28"/>
      <c r="KM147" s="28"/>
      <c r="KN147" s="28"/>
      <c r="KO147" s="28"/>
      <c r="KP147" s="28"/>
      <c r="KQ147" s="28"/>
      <c r="KR147" s="28"/>
      <c r="KS147" s="28"/>
      <c r="KT147" s="28"/>
      <c r="KU147" s="28"/>
      <c r="KV147" s="28"/>
      <c r="KW147" s="28"/>
      <c r="KX147" s="28"/>
      <c r="KY147" s="28"/>
      <c r="KZ147" s="28"/>
      <c r="LA147" s="28"/>
      <c r="LB147" s="28"/>
      <c r="LC147" s="28"/>
      <c r="LD147" s="28"/>
      <c r="LE147" s="28"/>
      <c r="LF147" s="28"/>
      <c r="LG147" s="28"/>
      <c r="LH147" s="28"/>
      <c r="LI147" s="28"/>
      <c r="LJ147" s="28"/>
      <c r="LK147" s="28"/>
      <c r="LL147" s="28"/>
      <c r="LM147" s="28"/>
      <c r="LN147" s="28"/>
      <c r="LO147" s="28"/>
      <c r="LP147" s="28"/>
      <c r="LQ147" s="28"/>
      <c r="LR147" s="28"/>
      <c r="LS147" s="28"/>
      <c r="LT147" s="28"/>
      <c r="LU147" s="28"/>
      <c r="LV147" s="28"/>
      <c r="LW147" s="28"/>
      <c r="LX147" s="28"/>
      <c r="LY147" s="28"/>
      <c r="LZ147" s="28"/>
      <c r="MA147" s="28"/>
      <c r="MB147" s="28"/>
      <c r="MC147" s="28"/>
      <c r="MD147" s="28"/>
      <c r="ME147" s="28"/>
      <c r="MF147" s="28"/>
      <c r="MG147" s="28"/>
      <c r="MH147" s="28"/>
      <c r="MI147" s="28"/>
      <c r="MJ147" s="28"/>
      <c r="MK147" s="28"/>
      <c r="ML147" s="28"/>
      <c r="MM147" s="28"/>
    </row>
    <row r="148" spans="1:351" x14ac:dyDescent="0.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28"/>
      <c r="II148" s="28"/>
      <c r="IJ148" s="28"/>
      <c r="IK148" s="28"/>
      <c r="IL148" s="28"/>
      <c r="IM148" s="28"/>
      <c r="IN148" s="28"/>
      <c r="IO148" s="28"/>
      <c r="IP148" s="28"/>
      <c r="IQ148" s="28"/>
      <c r="IR148" s="28"/>
      <c r="IS148" s="28"/>
      <c r="IT148" s="28"/>
      <c r="IU148" s="28"/>
      <c r="IV148" s="28"/>
      <c r="IW148" s="28"/>
      <c r="IX148" s="28"/>
      <c r="IY148" s="28"/>
      <c r="IZ148" s="28"/>
      <c r="JA148" s="28"/>
      <c r="JB148" s="28"/>
      <c r="JC148" s="28"/>
      <c r="JD148" s="28"/>
      <c r="JE148" s="28"/>
      <c r="JF148" s="28"/>
      <c r="JG148" s="28"/>
      <c r="JH148" s="28"/>
      <c r="JI148" s="28"/>
      <c r="JJ148" s="28"/>
      <c r="JK148" s="28"/>
      <c r="JL148" s="28"/>
      <c r="JM148" s="28"/>
      <c r="JN148" s="28"/>
      <c r="JO148" s="28"/>
      <c r="JP148" s="28"/>
      <c r="JQ148" s="28"/>
      <c r="JR148" s="28"/>
      <c r="JS148" s="28"/>
      <c r="JT148" s="28"/>
      <c r="JU148" s="28"/>
      <c r="JV148" s="28"/>
      <c r="JW148" s="28"/>
      <c r="JX148" s="28"/>
      <c r="JY148" s="28"/>
      <c r="JZ148" s="28"/>
      <c r="KA148" s="28"/>
      <c r="KB148" s="28"/>
      <c r="KC148" s="28"/>
      <c r="KD148" s="28"/>
      <c r="KE148" s="28"/>
      <c r="KF148" s="28"/>
      <c r="KG148" s="28"/>
      <c r="KH148" s="28"/>
      <c r="KI148" s="28"/>
      <c r="KJ148" s="28"/>
      <c r="KK148" s="28"/>
      <c r="KL148" s="28"/>
      <c r="KM148" s="28"/>
      <c r="KN148" s="28"/>
      <c r="KO148" s="28"/>
      <c r="KP148" s="28"/>
      <c r="KQ148" s="28"/>
      <c r="KR148" s="28"/>
      <c r="KS148" s="28"/>
      <c r="KT148" s="28"/>
      <c r="KU148" s="28"/>
      <c r="KV148" s="28"/>
      <c r="KW148" s="28"/>
      <c r="KX148" s="28"/>
      <c r="KY148" s="28"/>
      <c r="KZ148" s="28"/>
      <c r="LA148" s="28"/>
      <c r="LB148" s="28"/>
      <c r="LC148" s="28"/>
      <c r="LD148" s="28"/>
      <c r="LE148" s="28"/>
      <c r="LF148" s="28"/>
      <c r="LG148" s="28"/>
      <c r="LH148" s="28"/>
      <c r="LI148" s="28"/>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c r="MF148" s="28"/>
      <c r="MG148" s="28"/>
      <c r="MH148" s="28"/>
      <c r="MI148" s="28"/>
      <c r="MJ148" s="28"/>
      <c r="MK148" s="28"/>
      <c r="ML148" s="28"/>
      <c r="MM148" s="28"/>
    </row>
    <row r="149" spans="1:351" x14ac:dyDescent="0.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28"/>
      <c r="HU149" s="28"/>
      <c r="HV149" s="28"/>
      <c r="HW149" s="28"/>
      <c r="HX149" s="28"/>
      <c r="HY149" s="28"/>
      <c r="HZ149" s="28"/>
      <c r="IA149" s="28"/>
      <c r="IB149" s="28"/>
      <c r="IC149" s="28"/>
      <c r="ID149" s="28"/>
      <c r="IE149" s="28"/>
      <c r="IF149" s="28"/>
      <c r="IG149" s="28"/>
      <c r="IH149" s="28"/>
      <c r="II149" s="28"/>
      <c r="IJ149" s="28"/>
      <c r="IK149" s="28"/>
      <c r="IL149" s="28"/>
      <c r="IM149" s="28"/>
      <c r="IN149" s="28"/>
      <c r="IO149" s="28"/>
      <c r="IP149" s="28"/>
      <c r="IQ149" s="28"/>
      <c r="IR149" s="28"/>
      <c r="IS149" s="28"/>
      <c r="IT149" s="28"/>
      <c r="IU149" s="28"/>
      <c r="IV149" s="28"/>
      <c r="IW149" s="28"/>
      <c r="IX149" s="28"/>
      <c r="IY149" s="28"/>
      <c r="IZ149" s="28"/>
      <c r="JA149" s="28"/>
      <c r="JB149" s="28"/>
      <c r="JC149" s="28"/>
      <c r="JD149" s="28"/>
      <c r="JE149" s="28"/>
      <c r="JF149" s="28"/>
      <c r="JG149" s="28"/>
      <c r="JH149" s="28"/>
      <c r="JI149" s="28"/>
      <c r="JJ149" s="28"/>
      <c r="JK149" s="28"/>
      <c r="JL149" s="28"/>
      <c r="JM149" s="28"/>
      <c r="JN149" s="28"/>
      <c r="JO149" s="28"/>
      <c r="JP149" s="28"/>
      <c r="JQ149" s="28"/>
      <c r="JR149" s="28"/>
      <c r="JS149" s="28"/>
      <c r="JT149" s="28"/>
      <c r="JU149" s="28"/>
      <c r="JV149" s="28"/>
      <c r="JW149" s="28"/>
      <c r="JX149" s="28"/>
      <c r="JY149" s="28"/>
      <c r="JZ149" s="28"/>
      <c r="KA149" s="28"/>
      <c r="KB149" s="28"/>
      <c r="KC149" s="28"/>
      <c r="KD149" s="28"/>
      <c r="KE149" s="28"/>
      <c r="KF149" s="28"/>
      <c r="KG149" s="28"/>
      <c r="KH149" s="28"/>
      <c r="KI149" s="28"/>
      <c r="KJ149" s="28"/>
      <c r="KK149" s="28"/>
      <c r="KL149" s="28"/>
      <c r="KM149" s="28"/>
      <c r="KN149" s="28"/>
      <c r="KO149" s="28"/>
      <c r="KP149" s="28"/>
      <c r="KQ149" s="28"/>
      <c r="KR149" s="28"/>
      <c r="KS149" s="28"/>
      <c r="KT149" s="28"/>
      <c r="KU149" s="28"/>
      <c r="KV149" s="28"/>
      <c r="KW149" s="28"/>
      <c r="KX149" s="28"/>
      <c r="KY149" s="28"/>
      <c r="KZ149" s="28"/>
      <c r="LA149" s="28"/>
      <c r="LB149" s="28"/>
      <c r="LC149" s="28"/>
      <c r="LD149" s="28"/>
      <c r="LE149" s="28"/>
      <c r="LF149" s="28"/>
      <c r="LG149" s="28"/>
      <c r="LH149" s="28"/>
      <c r="LI149" s="28"/>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c r="MF149" s="28"/>
      <c r="MG149" s="28"/>
      <c r="MH149" s="28"/>
      <c r="MI149" s="28"/>
      <c r="MJ149" s="28"/>
      <c r="MK149" s="28"/>
      <c r="ML149" s="28"/>
      <c r="MM149" s="28"/>
    </row>
    <row r="150" spans="1:351" x14ac:dyDescent="0.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28"/>
      <c r="II150" s="28"/>
      <c r="IJ150" s="28"/>
      <c r="IK150" s="28"/>
      <c r="IL150" s="28"/>
      <c r="IM150" s="28"/>
      <c r="IN150" s="28"/>
      <c r="IO150" s="28"/>
      <c r="IP150" s="28"/>
      <c r="IQ150" s="28"/>
      <c r="IR150" s="28"/>
      <c r="IS150" s="28"/>
      <c r="IT150" s="28"/>
      <c r="IU150" s="28"/>
      <c r="IV150" s="28"/>
      <c r="IW150" s="28"/>
      <c r="IX150" s="28"/>
      <c r="IY150" s="28"/>
      <c r="IZ150" s="28"/>
      <c r="JA150" s="28"/>
      <c r="JB150" s="28"/>
      <c r="JC150" s="28"/>
      <c r="JD150" s="28"/>
      <c r="JE150" s="28"/>
      <c r="JF150" s="28"/>
      <c r="JG150" s="28"/>
      <c r="JH150" s="28"/>
      <c r="JI150" s="28"/>
      <c r="JJ150" s="28"/>
      <c r="JK150" s="28"/>
      <c r="JL150" s="28"/>
      <c r="JM150" s="28"/>
      <c r="JN150" s="28"/>
      <c r="JO150" s="28"/>
      <c r="JP150" s="28"/>
      <c r="JQ150" s="28"/>
      <c r="JR150" s="28"/>
      <c r="JS150" s="28"/>
      <c r="JT150" s="28"/>
      <c r="JU150" s="28"/>
      <c r="JV150" s="28"/>
      <c r="JW150" s="28"/>
      <c r="JX150" s="28"/>
      <c r="JY150" s="28"/>
      <c r="JZ150" s="28"/>
      <c r="KA150" s="28"/>
      <c r="KB150" s="28"/>
      <c r="KC150" s="28"/>
      <c r="KD150" s="28"/>
      <c r="KE150" s="28"/>
      <c r="KF150" s="28"/>
      <c r="KG150" s="28"/>
      <c r="KH150" s="28"/>
      <c r="KI150" s="28"/>
      <c r="KJ150" s="28"/>
      <c r="KK150" s="28"/>
      <c r="KL150" s="28"/>
      <c r="KM150" s="28"/>
      <c r="KN150" s="28"/>
      <c r="KO150" s="28"/>
      <c r="KP150" s="28"/>
      <c r="KQ150" s="28"/>
      <c r="KR150" s="28"/>
      <c r="KS150" s="28"/>
      <c r="KT150" s="28"/>
      <c r="KU150" s="28"/>
      <c r="KV150" s="28"/>
      <c r="KW150" s="28"/>
      <c r="KX150" s="28"/>
      <c r="KY150" s="28"/>
      <c r="KZ150" s="28"/>
      <c r="LA150" s="28"/>
      <c r="LB150" s="28"/>
      <c r="LC150" s="28"/>
      <c r="LD150" s="28"/>
      <c r="LE150" s="28"/>
      <c r="LF150" s="28"/>
      <c r="LG150" s="28"/>
      <c r="LH150" s="28"/>
      <c r="LI150" s="28"/>
      <c r="LJ150" s="28"/>
      <c r="LK150" s="28"/>
      <c r="LL150" s="28"/>
      <c r="LM150" s="28"/>
      <c r="LN150" s="28"/>
      <c r="LO150" s="28"/>
      <c r="LP150" s="28"/>
      <c r="LQ150" s="28"/>
      <c r="LR150" s="28"/>
      <c r="LS150" s="28"/>
      <c r="LT150" s="28"/>
      <c r="LU150" s="28"/>
      <c r="LV150" s="28"/>
      <c r="LW150" s="28"/>
      <c r="LX150" s="28"/>
      <c r="LY150" s="28"/>
      <c r="LZ150" s="28"/>
      <c r="MA150" s="28"/>
      <c r="MB150" s="28"/>
      <c r="MC150" s="28"/>
      <c r="MD150" s="28"/>
      <c r="ME150" s="28"/>
      <c r="MF150" s="28"/>
      <c r="MG150" s="28"/>
      <c r="MH150" s="28"/>
      <c r="MI150" s="28"/>
      <c r="MJ150" s="28"/>
      <c r="MK150" s="28"/>
      <c r="ML150" s="28"/>
      <c r="MM150" s="28"/>
    </row>
    <row r="151" spans="1:351" x14ac:dyDescent="0.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28"/>
      <c r="II151" s="28"/>
      <c r="IJ151" s="28"/>
      <c r="IK151" s="28"/>
      <c r="IL151" s="28"/>
      <c r="IM151" s="28"/>
      <c r="IN151" s="28"/>
      <c r="IO151" s="28"/>
      <c r="IP151" s="28"/>
      <c r="IQ151" s="28"/>
      <c r="IR151" s="28"/>
      <c r="IS151" s="28"/>
      <c r="IT151" s="28"/>
      <c r="IU151" s="28"/>
      <c r="IV151" s="28"/>
      <c r="IW151" s="28"/>
      <c r="IX151" s="28"/>
      <c r="IY151" s="28"/>
      <c r="IZ151" s="28"/>
      <c r="JA151" s="28"/>
      <c r="JB151" s="28"/>
      <c r="JC151" s="28"/>
      <c r="JD151" s="28"/>
      <c r="JE151" s="28"/>
      <c r="JF151" s="28"/>
      <c r="JG151" s="28"/>
      <c r="JH151" s="28"/>
      <c r="JI151" s="28"/>
      <c r="JJ151" s="28"/>
      <c r="JK151" s="28"/>
      <c r="JL151" s="28"/>
      <c r="JM151" s="28"/>
      <c r="JN151" s="28"/>
      <c r="JO151" s="28"/>
      <c r="JP151" s="28"/>
      <c r="JQ151" s="28"/>
      <c r="JR151" s="28"/>
      <c r="JS151" s="28"/>
      <c r="JT151" s="28"/>
      <c r="JU151" s="28"/>
      <c r="JV151" s="28"/>
      <c r="JW151" s="28"/>
      <c r="JX151" s="28"/>
      <c r="JY151" s="28"/>
      <c r="JZ151" s="28"/>
      <c r="KA151" s="28"/>
      <c r="KB151" s="28"/>
      <c r="KC151" s="28"/>
      <c r="KD151" s="28"/>
      <c r="KE151" s="28"/>
      <c r="KF151" s="28"/>
      <c r="KG151" s="28"/>
      <c r="KH151" s="28"/>
      <c r="KI151" s="28"/>
      <c r="KJ151" s="28"/>
      <c r="KK151" s="28"/>
      <c r="KL151" s="28"/>
      <c r="KM151" s="28"/>
      <c r="KN151" s="28"/>
      <c r="KO151" s="28"/>
      <c r="KP151" s="28"/>
      <c r="KQ151" s="28"/>
      <c r="KR151" s="28"/>
      <c r="KS151" s="28"/>
      <c r="KT151" s="28"/>
      <c r="KU151" s="28"/>
      <c r="KV151" s="28"/>
      <c r="KW151" s="28"/>
      <c r="KX151" s="28"/>
      <c r="KY151" s="28"/>
      <c r="KZ151" s="28"/>
      <c r="LA151" s="28"/>
      <c r="LB151" s="28"/>
      <c r="LC151" s="28"/>
      <c r="LD151" s="28"/>
      <c r="LE151" s="28"/>
      <c r="LF151" s="28"/>
      <c r="LG151" s="28"/>
      <c r="LH151" s="28"/>
      <c r="LI151" s="28"/>
      <c r="LJ151" s="28"/>
      <c r="LK151" s="28"/>
      <c r="LL151" s="28"/>
      <c r="LM151" s="28"/>
      <c r="LN151" s="28"/>
      <c r="LO151" s="28"/>
      <c r="LP151" s="28"/>
      <c r="LQ151" s="28"/>
      <c r="LR151" s="28"/>
      <c r="LS151" s="28"/>
      <c r="LT151" s="28"/>
      <c r="LU151" s="28"/>
      <c r="LV151" s="28"/>
      <c r="LW151" s="28"/>
      <c r="LX151" s="28"/>
      <c r="LY151" s="28"/>
      <c r="LZ151" s="28"/>
      <c r="MA151" s="28"/>
      <c r="MB151" s="28"/>
      <c r="MC151" s="28"/>
      <c r="MD151" s="28"/>
      <c r="ME151" s="28"/>
      <c r="MF151" s="28"/>
      <c r="MG151" s="28"/>
      <c r="MH151" s="28"/>
      <c r="MI151" s="28"/>
      <c r="MJ151" s="28"/>
      <c r="MK151" s="28"/>
      <c r="ML151" s="28"/>
      <c r="MM151" s="28"/>
    </row>
    <row r="152" spans="1:351" x14ac:dyDescent="0.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28"/>
      <c r="HU152" s="28"/>
      <c r="HV152" s="28"/>
      <c r="HW152" s="28"/>
      <c r="HX152" s="28"/>
      <c r="HY152" s="28"/>
      <c r="HZ152" s="28"/>
      <c r="IA152" s="28"/>
      <c r="IB152" s="28"/>
      <c r="IC152" s="28"/>
      <c r="ID152" s="28"/>
      <c r="IE152" s="28"/>
      <c r="IF152" s="28"/>
      <c r="IG152" s="28"/>
      <c r="IH152" s="28"/>
      <c r="II152" s="28"/>
      <c r="IJ152" s="28"/>
      <c r="IK152" s="28"/>
      <c r="IL152" s="28"/>
      <c r="IM152" s="28"/>
      <c r="IN152" s="28"/>
      <c r="IO152" s="28"/>
      <c r="IP152" s="28"/>
      <c r="IQ152" s="28"/>
      <c r="IR152" s="28"/>
      <c r="IS152" s="28"/>
      <c r="IT152" s="28"/>
      <c r="IU152" s="28"/>
      <c r="IV152" s="28"/>
      <c r="IW152" s="28"/>
      <c r="IX152" s="28"/>
      <c r="IY152" s="28"/>
      <c r="IZ152" s="28"/>
      <c r="JA152" s="28"/>
      <c r="JB152" s="28"/>
      <c r="JC152" s="28"/>
      <c r="JD152" s="28"/>
      <c r="JE152" s="28"/>
      <c r="JF152" s="28"/>
      <c r="JG152" s="28"/>
      <c r="JH152" s="28"/>
      <c r="JI152" s="28"/>
      <c r="JJ152" s="28"/>
      <c r="JK152" s="28"/>
      <c r="JL152" s="28"/>
      <c r="JM152" s="28"/>
      <c r="JN152" s="28"/>
      <c r="JO152" s="28"/>
      <c r="JP152" s="28"/>
      <c r="JQ152" s="28"/>
      <c r="JR152" s="28"/>
      <c r="JS152" s="28"/>
      <c r="JT152" s="28"/>
      <c r="JU152" s="28"/>
      <c r="JV152" s="28"/>
      <c r="JW152" s="28"/>
      <c r="JX152" s="28"/>
      <c r="JY152" s="28"/>
      <c r="JZ152" s="28"/>
      <c r="KA152" s="28"/>
      <c r="KB152" s="28"/>
      <c r="KC152" s="28"/>
      <c r="KD152" s="28"/>
      <c r="KE152" s="28"/>
      <c r="KF152" s="28"/>
      <c r="KG152" s="28"/>
      <c r="KH152" s="28"/>
      <c r="KI152" s="28"/>
      <c r="KJ152" s="28"/>
      <c r="KK152" s="28"/>
      <c r="KL152" s="28"/>
      <c r="KM152" s="28"/>
      <c r="KN152" s="28"/>
      <c r="KO152" s="28"/>
      <c r="KP152" s="28"/>
      <c r="KQ152" s="28"/>
      <c r="KR152" s="28"/>
      <c r="KS152" s="28"/>
      <c r="KT152" s="28"/>
      <c r="KU152" s="28"/>
      <c r="KV152" s="28"/>
      <c r="KW152" s="28"/>
      <c r="KX152" s="28"/>
      <c r="KY152" s="28"/>
      <c r="KZ152" s="28"/>
      <c r="LA152" s="28"/>
      <c r="LB152" s="28"/>
      <c r="LC152" s="28"/>
      <c r="LD152" s="28"/>
      <c r="LE152" s="28"/>
      <c r="LF152" s="28"/>
      <c r="LG152" s="28"/>
      <c r="LH152" s="28"/>
      <c r="LI152" s="28"/>
      <c r="LJ152" s="28"/>
      <c r="LK152" s="28"/>
      <c r="LL152" s="28"/>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c r="MK152" s="28"/>
      <c r="ML152" s="28"/>
      <c r="MM152" s="28"/>
    </row>
    <row r="153" spans="1:351" x14ac:dyDescent="0.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28"/>
      <c r="II153" s="28"/>
      <c r="IJ153" s="28"/>
      <c r="IK153" s="28"/>
      <c r="IL153" s="28"/>
      <c r="IM153" s="28"/>
      <c r="IN153" s="28"/>
      <c r="IO153" s="28"/>
      <c r="IP153" s="28"/>
      <c r="IQ153" s="28"/>
      <c r="IR153" s="28"/>
      <c r="IS153" s="28"/>
      <c r="IT153" s="28"/>
      <c r="IU153" s="28"/>
      <c r="IV153" s="28"/>
      <c r="IW153" s="28"/>
      <c r="IX153" s="28"/>
      <c r="IY153" s="28"/>
      <c r="IZ153" s="28"/>
      <c r="JA153" s="28"/>
      <c r="JB153" s="28"/>
      <c r="JC153" s="28"/>
      <c r="JD153" s="28"/>
      <c r="JE153" s="28"/>
      <c r="JF153" s="28"/>
      <c r="JG153" s="28"/>
      <c r="JH153" s="28"/>
      <c r="JI153" s="28"/>
      <c r="JJ153" s="28"/>
      <c r="JK153" s="28"/>
      <c r="JL153" s="28"/>
      <c r="JM153" s="28"/>
      <c r="JN153" s="28"/>
      <c r="JO153" s="28"/>
      <c r="JP153" s="28"/>
      <c r="JQ153" s="28"/>
      <c r="JR153" s="28"/>
      <c r="JS153" s="28"/>
      <c r="JT153" s="28"/>
      <c r="JU153" s="28"/>
      <c r="JV153" s="28"/>
      <c r="JW153" s="28"/>
      <c r="JX153" s="28"/>
      <c r="JY153" s="28"/>
      <c r="JZ153" s="28"/>
      <c r="KA153" s="28"/>
      <c r="KB153" s="28"/>
      <c r="KC153" s="28"/>
      <c r="KD153" s="28"/>
      <c r="KE153" s="28"/>
      <c r="KF153" s="28"/>
      <c r="KG153" s="28"/>
      <c r="KH153" s="28"/>
      <c r="KI153" s="28"/>
      <c r="KJ153" s="28"/>
      <c r="KK153" s="28"/>
      <c r="KL153" s="28"/>
      <c r="KM153" s="28"/>
      <c r="KN153" s="28"/>
      <c r="KO153" s="28"/>
      <c r="KP153" s="28"/>
      <c r="KQ153" s="28"/>
      <c r="KR153" s="28"/>
      <c r="KS153" s="28"/>
      <c r="KT153" s="28"/>
      <c r="KU153" s="28"/>
      <c r="KV153" s="28"/>
      <c r="KW153" s="28"/>
      <c r="KX153" s="28"/>
      <c r="KY153" s="28"/>
      <c r="KZ153" s="28"/>
      <c r="LA153" s="28"/>
      <c r="LB153" s="28"/>
      <c r="LC153" s="28"/>
      <c r="LD153" s="28"/>
      <c r="LE153" s="28"/>
      <c r="LF153" s="28"/>
      <c r="LG153" s="28"/>
      <c r="LH153" s="28"/>
      <c r="LI153" s="28"/>
      <c r="LJ153" s="28"/>
      <c r="LK153" s="28"/>
      <c r="LL153" s="28"/>
      <c r="LM153" s="28"/>
      <c r="LN153" s="28"/>
      <c r="LO153" s="28"/>
      <c r="LP153" s="28"/>
      <c r="LQ153" s="28"/>
      <c r="LR153" s="28"/>
      <c r="LS153" s="28"/>
      <c r="LT153" s="28"/>
      <c r="LU153" s="28"/>
      <c r="LV153" s="28"/>
      <c r="LW153" s="28"/>
      <c r="LX153" s="28"/>
      <c r="LY153" s="28"/>
      <c r="LZ153" s="28"/>
      <c r="MA153" s="28"/>
      <c r="MB153" s="28"/>
      <c r="MC153" s="28"/>
      <c r="MD153" s="28"/>
      <c r="ME153" s="28"/>
      <c r="MF153" s="28"/>
      <c r="MG153" s="28"/>
      <c r="MH153" s="28"/>
      <c r="MI153" s="28"/>
      <c r="MJ153" s="28"/>
      <c r="MK153" s="28"/>
      <c r="ML153" s="28"/>
      <c r="MM153" s="28"/>
    </row>
    <row r="154" spans="1:351" x14ac:dyDescent="0.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28"/>
      <c r="II154" s="28"/>
      <c r="IJ154" s="28"/>
      <c r="IK154" s="28"/>
      <c r="IL154" s="28"/>
      <c r="IM154" s="28"/>
      <c r="IN154" s="28"/>
      <c r="IO154" s="28"/>
      <c r="IP154" s="28"/>
      <c r="IQ154" s="28"/>
      <c r="IR154" s="28"/>
      <c r="IS154" s="28"/>
      <c r="IT154" s="28"/>
      <c r="IU154" s="28"/>
      <c r="IV154" s="28"/>
      <c r="IW154" s="28"/>
      <c r="IX154" s="28"/>
      <c r="IY154" s="28"/>
      <c r="IZ154" s="28"/>
      <c r="JA154" s="28"/>
      <c r="JB154" s="28"/>
      <c r="JC154" s="28"/>
      <c r="JD154" s="28"/>
      <c r="JE154" s="28"/>
      <c r="JF154" s="28"/>
      <c r="JG154" s="28"/>
      <c r="JH154" s="28"/>
      <c r="JI154" s="28"/>
      <c r="JJ154" s="28"/>
      <c r="JK154" s="28"/>
      <c r="JL154" s="28"/>
      <c r="JM154" s="28"/>
      <c r="JN154" s="28"/>
      <c r="JO154" s="28"/>
      <c r="JP154" s="28"/>
      <c r="JQ154" s="28"/>
      <c r="JR154" s="28"/>
      <c r="JS154" s="28"/>
      <c r="JT154" s="28"/>
      <c r="JU154" s="28"/>
      <c r="JV154" s="28"/>
      <c r="JW154" s="28"/>
      <c r="JX154" s="28"/>
      <c r="JY154" s="28"/>
      <c r="JZ154" s="28"/>
      <c r="KA154" s="28"/>
      <c r="KB154" s="28"/>
      <c r="KC154" s="28"/>
      <c r="KD154" s="28"/>
      <c r="KE154" s="28"/>
      <c r="KF154" s="28"/>
      <c r="KG154" s="28"/>
      <c r="KH154" s="28"/>
      <c r="KI154" s="28"/>
      <c r="KJ154" s="28"/>
      <c r="KK154" s="28"/>
      <c r="KL154" s="28"/>
      <c r="KM154" s="28"/>
      <c r="KN154" s="28"/>
      <c r="KO154" s="28"/>
      <c r="KP154" s="28"/>
      <c r="KQ154" s="28"/>
      <c r="KR154" s="28"/>
      <c r="KS154" s="28"/>
      <c r="KT154" s="28"/>
      <c r="KU154" s="28"/>
      <c r="KV154" s="28"/>
      <c r="KW154" s="28"/>
      <c r="KX154" s="28"/>
      <c r="KY154" s="28"/>
      <c r="KZ154" s="28"/>
      <c r="LA154" s="28"/>
      <c r="LB154" s="28"/>
      <c r="LC154" s="28"/>
      <c r="LD154" s="28"/>
      <c r="LE154" s="28"/>
      <c r="LF154" s="28"/>
      <c r="LG154" s="28"/>
      <c r="LH154" s="28"/>
      <c r="LI154" s="28"/>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c r="MK154" s="28"/>
      <c r="ML154" s="28"/>
      <c r="MM154" s="28"/>
    </row>
    <row r="155" spans="1:351" x14ac:dyDescent="0.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28"/>
      <c r="II155" s="28"/>
      <c r="IJ155" s="28"/>
      <c r="IK155" s="28"/>
      <c r="IL155" s="28"/>
      <c r="IM155" s="28"/>
      <c r="IN155" s="28"/>
      <c r="IO155" s="28"/>
      <c r="IP155" s="28"/>
      <c r="IQ155" s="28"/>
      <c r="IR155" s="28"/>
      <c r="IS155" s="28"/>
      <c r="IT155" s="28"/>
      <c r="IU155" s="28"/>
      <c r="IV155" s="28"/>
      <c r="IW155" s="28"/>
      <c r="IX155" s="28"/>
      <c r="IY155" s="28"/>
      <c r="IZ155" s="28"/>
      <c r="JA155" s="28"/>
      <c r="JB155" s="28"/>
      <c r="JC155" s="28"/>
      <c r="JD155" s="28"/>
      <c r="JE155" s="28"/>
      <c r="JF155" s="28"/>
      <c r="JG155" s="28"/>
      <c r="JH155" s="28"/>
      <c r="JI155" s="28"/>
      <c r="JJ155" s="28"/>
      <c r="JK155" s="28"/>
      <c r="JL155" s="28"/>
      <c r="JM155" s="28"/>
      <c r="JN155" s="28"/>
      <c r="JO155" s="28"/>
      <c r="JP155" s="28"/>
      <c r="JQ155" s="28"/>
      <c r="JR155" s="28"/>
      <c r="JS155" s="28"/>
      <c r="JT155" s="28"/>
      <c r="JU155" s="28"/>
      <c r="JV155" s="28"/>
      <c r="JW155" s="28"/>
      <c r="JX155" s="28"/>
      <c r="JY155" s="28"/>
      <c r="JZ155" s="28"/>
      <c r="KA155" s="28"/>
      <c r="KB155" s="28"/>
      <c r="KC155" s="28"/>
      <c r="KD155" s="28"/>
      <c r="KE155" s="28"/>
      <c r="KF155" s="28"/>
      <c r="KG155" s="28"/>
      <c r="KH155" s="28"/>
      <c r="KI155" s="28"/>
      <c r="KJ155" s="28"/>
      <c r="KK155" s="28"/>
      <c r="KL155" s="28"/>
      <c r="KM155" s="28"/>
      <c r="KN155" s="28"/>
      <c r="KO155" s="28"/>
      <c r="KP155" s="28"/>
      <c r="KQ155" s="28"/>
      <c r="KR155" s="28"/>
      <c r="KS155" s="28"/>
      <c r="KT155" s="28"/>
      <c r="KU155" s="28"/>
      <c r="KV155" s="28"/>
      <c r="KW155" s="28"/>
      <c r="KX155" s="28"/>
      <c r="KY155" s="28"/>
      <c r="KZ155" s="28"/>
      <c r="LA155" s="28"/>
      <c r="LB155" s="28"/>
      <c r="LC155" s="28"/>
      <c r="LD155" s="28"/>
      <c r="LE155" s="28"/>
      <c r="LF155" s="28"/>
      <c r="LG155" s="28"/>
      <c r="LH155" s="28"/>
      <c r="LI155" s="28"/>
      <c r="LJ155" s="28"/>
      <c r="LK155" s="28"/>
      <c r="LL155" s="28"/>
      <c r="LM155" s="28"/>
      <c r="LN155" s="28"/>
      <c r="LO155" s="28"/>
      <c r="LP155" s="28"/>
      <c r="LQ155" s="28"/>
      <c r="LR155" s="28"/>
      <c r="LS155" s="28"/>
      <c r="LT155" s="28"/>
      <c r="LU155" s="28"/>
      <c r="LV155" s="28"/>
      <c r="LW155" s="28"/>
      <c r="LX155" s="28"/>
      <c r="LY155" s="28"/>
      <c r="LZ155" s="28"/>
      <c r="MA155" s="28"/>
      <c r="MB155" s="28"/>
      <c r="MC155" s="28"/>
      <c r="MD155" s="28"/>
      <c r="ME155" s="28"/>
      <c r="MF155" s="28"/>
      <c r="MG155" s="28"/>
      <c r="MH155" s="28"/>
      <c r="MI155" s="28"/>
      <c r="MJ155" s="28"/>
      <c r="MK155" s="28"/>
      <c r="ML155" s="28"/>
      <c r="MM155" s="28"/>
    </row>
    <row r="156" spans="1:351" x14ac:dyDescent="0.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28"/>
      <c r="II156" s="28"/>
      <c r="IJ156" s="28"/>
      <c r="IK156" s="28"/>
      <c r="IL156" s="28"/>
      <c r="IM156" s="28"/>
      <c r="IN156" s="28"/>
      <c r="IO156" s="28"/>
      <c r="IP156" s="28"/>
      <c r="IQ156" s="28"/>
      <c r="IR156" s="28"/>
      <c r="IS156" s="28"/>
      <c r="IT156" s="28"/>
      <c r="IU156" s="28"/>
      <c r="IV156" s="28"/>
      <c r="IW156" s="28"/>
      <c r="IX156" s="28"/>
      <c r="IY156" s="28"/>
      <c r="IZ156" s="28"/>
      <c r="JA156" s="28"/>
      <c r="JB156" s="28"/>
      <c r="JC156" s="28"/>
      <c r="JD156" s="28"/>
      <c r="JE156" s="28"/>
      <c r="JF156" s="28"/>
      <c r="JG156" s="28"/>
      <c r="JH156" s="28"/>
      <c r="JI156" s="28"/>
      <c r="JJ156" s="28"/>
      <c r="JK156" s="28"/>
      <c r="JL156" s="28"/>
      <c r="JM156" s="28"/>
      <c r="JN156" s="28"/>
      <c r="JO156" s="28"/>
      <c r="JP156" s="28"/>
      <c r="JQ156" s="28"/>
      <c r="JR156" s="28"/>
      <c r="JS156" s="28"/>
      <c r="JT156" s="28"/>
      <c r="JU156" s="28"/>
      <c r="JV156" s="28"/>
      <c r="JW156" s="28"/>
      <c r="JX156" s="28"/>
      <c r="JY156" s="28"/>
      <c r="JZ156" s="28"/>
      <c r="KA156" s="28"/>
      <c r="KB156" s="28"/>
      <c r="KC156" s="28"/>
      <c r="KD156" s="28"/>
      <c r="KE156" s="28"/>
      <c r="KF156" s="28"/>
      <c r="KG156" s="28"/>
      <c r="KH156" s="28"/>
      <c r="KI156" s="28"/>
      <c r="KJ156" s="28"/>
      <c r="KK156" s="28"/>
      <c r="KL156" s="28"/>
      <c r="KM156" s="28"/>
      <c r="KN156" s="28"/>
      <c r="KO156" s="28"/>
      <c r="KP156" s="28"/>
      <c r="KQ156" s="28"/>
      <c r="KR156" s="28"/>
      <c r="KS156" s="28"/>
      <c r="KT156" s="28"/>
      <c r="KU156" s="28"/>
      <c r="KV156" s="28"/>
      <c r="KW156" s="28"/>
      <c r="KX156" s="28"/>
      <c r="KY156" s="28"/>
      <c r="KZ156" s="28"/>
      <c r="LA156" s="28"/>
      <c r="LB156" s="28"/>
      <c r="LC156" s="28"/>
      <c r="LD156" s="28"/>
      <c r="LE156" s="28"/>
      <c r="LF156" s="28"/>
      <c r="LG156" s="28"/>
      <c r="LH156" s="28"/>
      <c r="LI156" s="28"/>
      <c r="LJ156" s="28"/>
      <c r="LK156" s="28"/>
      <c r="LL156" s="28"/>
      <c r="LM156" s="28"/>
      <c r="LN156" s="28"/>
      <c r="LO156" s="28"/>
      <c r="LP156" s="28"/>
      <c r="LQ156" s="28"/>
      <c r="LR156" s="28"/>
      <c r="LS156" s="28"/>
      <c r="LT156" s="28"/>
      <c r="LU156" s="28"/>
      <c r="LV156" s="28"/>
      <c r="LW156" s="28"/>
      <c r="LX156" s="28"/>
      <c r="LY156" s="28"/>
      <c r="LZ156" s="28"/>
      <c r="MA156" s="28"/>
      <c r="MB156" s="28"/>
      <c r="MC156" s="28"/>
      <c r="MD156" s="28"/>
      <c r="ME156" s="28"/>
      <c r="MF156" s="28"/>
      <c r="MG156" s="28"/>
      <c r="MH156" s="28"/>
      <c r="MI156" s="28"/>
      <c r="MJ156" s="28"/>
      <c r="MK156" s="28"/>
      <c r="ML156" s="28"/>
      <c r="MM156" s="28"/>
    </row>
    <row r="157" spans="1:351" x14ac:dyDescent="0.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28"/>
      <c r="HU157" s="28"/>
      <c r="HV157" s="28"/>
      <c r="HW157" s="28"/>
      <c r="HX157" s="28"/>
      <c r="HY157" s="28"/>
      <c r="HZ157" s="28"/>
      <c r="IA157" s="28"/>
      <c r="IB157" s="28"/>
      <c r="IC157" s="28"/>
      <c r="ID157" s="28"/>
      <c r="IE157" s="28"/>
      <c r="IF157" s="28"/>
      <c r="IG157" s="28"/>
      <c r="IH157" s="28"/>
      <c r="II157" s="28"/>
      <c r="IJ157" s="28"/>
      <c r="IK157" s="28"/>
      <c r="IL157" s="28"/>
      <c r="IM157" s="28"/>
      <c r="IN157" s="28"/>
      <c r="IO157" s="28"/>
      <c r="IP157" s="28"/>
      <c r="IQ157" s="28"/>
      <c r="IR157" s="28"/>
      <c r="IS157" s="28"/>
      <c r="IT157" s="28"/>
      <c r="IU157" s="28"/>
      <c r="IV157" s="28"/>
      <c r="IW157" s="28"/>
      <c r="IX157" s="28"/>
      <c r="IY157" s="28"/>
      <c r="IZ157" s="28"/>
      <c r="JA157" s="28"/>
      <c r="JB157" s="28"/>
      <c r="JC157" s="28"/>
      <c r="JD157" s="28"/>
      <c r="JE157" s="28"/>
      <c r="JF157" s="28"/>
      <c r="JG157" s="28"/>
      <c r="JH157" s="28"/>
      <c r="JI157" s="28"/>
      <c r="JJ157" s="28"/>
      <c r="JK157" s="28"/>
      <c r="JL157" s="28"/>
      <c r="JM157" s="28"/>
      <c r="JN157" s="28"/>
      <c r="JO157" s="28"/>
      <c r="JP157" s="28"/>
      <c r="JQ157" s="28"/>
      <c r="JR157" s="28"/>
      <c r="JS157" s="28"/>
      <c r="JT157" s="28"/>
      <c r="JU157" s="28"/>
      <c r="JV157" s="28"/>
      <c r="JW157" s="28"/>
      <c r="JX157" s="28"/>
      <c r="JY157" s="28"/>
      <c r="JZ157" s="28"/>
      <c r="KA157" s="28"/>
      <c r="KB157" s="28"/>
      <c r="KC157" s="28"/>
      <c r="KD157" s="28"/>
      <c r="KE157" s="28"/>
      <c r="KF157" s="28"/>
      <c r="KG157" s="28"/>
      <c r="KH157" s="28"/>
      <c r="KI157" s="28"/>
      <c r="KJ157" s="28"/>
      <c r="KK157" s="28"/>
      <c r="KL157" s="28"/>
      <c r="KM157" s="28"/>
      <c r="KN157" s="28"/>
      <c r="KO157" s="28"/>
      <c r="KP157" s="28"/>
      <c r="KQ157" s="28"/>
      <c r="KR157" s="28"/>
      <c r="KS157" s="28"/>
      <c r="KT157" s="28"/>
      <c r="KU157" s="28"/>
      <c r="KV157" s="28"/>
      <c r="KW157" s="28"/>
      <c r="KX157" s="28"/>
      <c r="KY157" s="28"/>
      <c r="KZ157" s="28"/>
      <c r="LA157" s="28"/>
      <c r="LB157" s="28"/>
      <c r="LC157" s="28"/>
      <c r="LD157" s="28"/>
      <c r="LE157" s="28"/>
      <c r="LF157" s="28"/>
      <c r="LG157" s="28"/>
      <c r="LH157" s="28"/>
      <c r="LI157" s="28"/>
      <c r="LJ157" s="28"/>
      <c r="LK157" s="28"/>
      <c r="LL157" s="28"/>
      <c r="LM157" s="28"/>
      <c r="LN157" s="28"/>
      <c r="LO157" s="28"/>
      <c r="LP157" s="28"/>
      <c r="LQ157" s="28"/>
      <c r="LR157" s="28"/>
      <c r="LS157" s="28"/>
      <c r="LT157" s="28"/>
      <c r="LU157" s="28"/>
      <c r="LV157" s="28"/>
      <c r="LW157" s="28"/>
      <c r="LX157" s="28"/>
      <c r="LY157" s="28"/>
      <c r="LZ157" s="28"/>
      <c r="MA157" s="28"/>
      <c r="MB157" s="28"/>
      <c r="MC157" s="28"/>
      <c r="MD157" s="28"/>
      <c r="ME157" s="28"/>
      <c r="MF157" s="28"/>
      <c r="MG157" s="28"/>
      <c r="MH157" s="28"/>
      <c r="MI157" s="28"/>
      <c r="MJ157" s="28"/>
      <c r="MK157" s="28"/>
      <c r="ML157" s="28"/>
      <c r="MM157" s="28"/>
    </row>
    <row r="158" spans="1:351" x14ac:dyDescent="0.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28"/>
      <c r="HU158" s="28"/>
      <c r="HV158" s="28"/>
      <c r="HW158" s="28"/>
      <c r="HX158" s="28"/>
      <c r="HY158" s="28"/>
      <c r="HZ158" s="28"/>
      <c r="IA158" s="28"/>
      <c r="IB158" s="28"/>
      <c r="IC158" s="28"/>
      <c r="ID158" s="28"/>
      <c r="IE158" s="28"/>
      <c r="IF158" s="28"/>
      <c r="IG158" s="28"/>
      <c r="IH158" s="28"/>
      <c r="II158" s="28"/>
      <c r="IJ158" s="28"/>
      <c r="IK158" s="28"/>
      <c r="IL158" s="28"/>
      <c r="IM158" s="28"/>
      <c r="IN158" s="28"/>
      <c r="IO158" s="28"/>
      <c r="IP158" s="28"/>
      <c r="IQ158" s="28"/>
      <c r="IR158" s="28"/>
      <c r="IS158" s="28"/>
      <c r="IT158" s="28"/>
      <c r="IU158" s="28"/>
      <c r="IV158" s="28"/>
      <c r="IW158" s="28"/>
      <c r="IX158" s="28"/>
      <c r="IY158" s="28"/>
      <c r="IZ158" s="28"/>
      <c r="JA158" s="28"/>
      <c r="JB158" s="28"/>
      <c r="JC158" s="28"/>
      <c r="JD158" s="28"/>
      <c r="JE158" s="28"/>
      <c r="JF158" s="28"/>
      <c r="JG158" s="28"/>
      <c r="JH158" s="28"/>
      <c r="JI158" s="28"/>
      <c r="JJ158" s="28"/>
      <c r="JK158" s="28"/>
      <c r="JL158" s="28"/>
      <c r="JM158" s="28"/>
      <c r="JN158" s="28"/>
      <c r="JO158" s="28"/>
      <c r="JP158" s="28"/>
      <c r="JQ158" s="28"/>
      <c r="JR158" s="28"/>
      <c r="JS158" s="28"/>
      <c r="JT158" s="28"/>
      <c r="JU158" s="28"/>
      <c r="JV158" s="28"/>
      <c r="JW158" s="28"/>
      <c r="JX158" s="28"/>
      <c r="JY158" s="28"/>
      <c r="JZ158" s="28"/>
      <c r="KA158" s="28"/>
      <c r="KB158" s="28"/>
      <c r="KC158" s="28"/>
      <c r="KD158" s="28"/>
      <c r="KE158" s="28"/>
      <c r="KF158" s="28"/>
      <c r="KG158" s="28"/>
      <c r="KH158" s="28"/>
      <c r="KI158" s="28"/>
      <c r="KJ158" s="28"/>
      <c r="KK158" s="28"/>
      <c r="KL158" s="28"/>
      <c r="KM158" s="28"/>
      <c r="KN158" s="28"/>
      <c r="KO158" s="28"/>
      <c r="KP158" s="28"/>
      <c r="KQ158" s="28"/>
      <c r="KR158" s="28"/>
      <c r="KS158" s="28"/>
      <c r="KT158" s="28"/>
      <c r="KU158" s="28"/>
      <c r="KV158" s="28"/>
      <c r="KW158" s="28"/>
      <c r="KX158" s="28"/>
      <c r="KY158" s="28"/>
      <c r="KZ158" s="28"/>
      <c r="LA158" s="28"/>
      <c r="LB158" s="28"/>
      <c r="LC158" s="28"/>
      <c r="LD158" s="28"/>
      <c r="LE158" s="28"/>
      <c r="LF158" s="28"/>
      <c r="LG158" s="28"/>
      <c r="LH158" s="28"/>
      <c r="LI158" s="28"/>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c r="MK158" s="28"/>
      <c r="ML158" s="28"/>
      <c r="MM158" s="28"/>
    </row>
    <row r="159" spans="1:351" x14ac:dyDescent="0.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28"/>
      <c r="HU159" s="28"/>
      <c r="HV159" s="28"/>
      <c r="HW159" s="28"/>
      <c r="HX159" s="28"/>
      <c r="HY159" s="28"/>
      <c r="HZ159" s="28"/>
      <c r="IA159" s="28"/>
      <c r="IB159" s="28"/>
      <c r="IC159" s="28"/>
      <c r="ID159" s="28"/>
      <c r="IE159" s="28"/>
      <c r="IF159" s="28"/>
      <c r="IG159" s="28"/>
      <c r="IH159" s="28"/>
      <c r="II159" s="28"/>
      <c r="IJ159" s="28"/>
      <c r="IK159" s="28"/>
      <c r="IL159" s="28"/>
      <c r="IM159" s="28"/>
      <c r="IN159" s="28"/>
      <c r="IO159" s="28"/>
      <c r="IP159" s="28"/>
      <c r="IQ159" s="28"/>
      <c r="IR159" s="28"/>
      <c r="IS159" s="28"/>
      <c r="IT159" s="28"/>
      <c r="IU159" s="28"/>
      <c r="IV159" s="28"/>
      <c r="IW159" s="28"/>
      <c r="IX159" s="28"/>
      <c r="IY159" s="28"/>
      <c r="IZ159" s="28"/>
      <c r="JA159" s="28"/>
      <c r="JB159" s="28"/>
      <c r="JC159" s="28"/>
      <c r="JD159" s="28"/>
      <c r="JE159" s="28"/>
      <c r="JF159" s="28"/>
      <c r="JG159" s="28"/>
      <c r="JH159" s="28"/>
      <c r="JI159" s="28"/>
      <c r="JJ159" s="28"/>
      <c r="JK159" s="28"/>
      <c r="JL159" s="28"/>
      <c r="JM159" s="28"/>
      <c r="JN159" s="28"/>
      <c r="JO159" s="28"/>
      <c r="JP159" s="28"/>
      <c r="JQ159" s="28"/>
      <c r="JR159" s="28"/>
      <c r="JS159" s="28"/>
      <c r="JT159" s="28"/>
      <c r="JU159" s="28"/>
      <c r="JV159" s="28"/>
      <c r="JW159" s="28"/>
      <c r="JX159" s="28"/>
      <c r="JY159" s="28"/>
      <c r="JZ159" s="28"/>
      <c r="KA159" s="28"/>
      <c r="KB159" s="28"/>
      <c r="KC159" s="28"/>
      <c r="KD159" s="28"/>
      <c r="KE159" s="28"/>
      <c r="KF159" s="28"/>
      <c r="KG159" s="28"/>
      <c r="KH159" s="28"/>
      <c r="KI159" s="28"/>
      <c r="KJ159" s="28"/>
      <c r="KK159" s="28"/>
      <c r="KL159" s="28"/>
      <c r="KM159" s="28"/>
      <c r="KN159" s="28"/>
      <c r="KO159" s="28"/>
      <c r="KP159" s="28"/>
      <c r="KQ159" s="28"/>
      <c r="KR159" s="28"/>
      <c r="KS159" s="28"/>
      <c r="KT159" s="28"/>
      <c r="KU159" s="28"/>
      <c r="KV159" s="28"/>
      <c r="KW159" s="28"/>
      <c r="KX159" s="28"/>
      <c r="KY159" s="28"/>
      <c r="KZ159" s="28"/>
      <c r="LA159" s="28"/>
      <c r="LB159" s="28"/>
      <c r="LC159" s="28"/>
      <c r="LD159" s="28"/>
      <c r="LE159" s="28"/>
      <c r="LF159" s="28"/>
      <c r="LG159" s="28"/>
      <c r="LH159" s="28"/>
      <c r="LI159" s="28"/>
      <c r="LJ159" s="28"/>
      <c r="LK159" s="28"/>
      <c r="LL159" s="28"/>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row>
    <row r="160" spans="1:351" x14ac:dyDescent="0.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28"/>
      <c r="HU160" s="28"/>
      <c r="HV160" s="28"/>
      <c r="HW160" s="28"/>
      <c r="HX160" s="28"/>
      <c r="HY160" s="28"/>
      <c r="HZ160" s="28"/>
      <c r="IA160" s="28"/>
      <c r="IB160" s="28"/>
      <c r="IC160" s="28"/>
      <c r="ID160" s="28"/>
      <c r="IE160" s="28"/>
      <c r="IF160" s="28"/>
      <c r="IG160" s="28"/>
      <c r="IH160" s="28"/>
      <c r="II160" s="28"/>
      <c r="IJ160" s="28"/>
      <c r="IK160" s="28"/>
      <c r="IL160" s="28"/>
      <c r="IM160" s="28"/>
      <c r="IN160" s="28"/>
      <c r="IO160" s="28"/>
      <c r="IP160" s="28"/>
      <c r="IQ160" s="28"/>
      <c r="IR160" s="28"/>
      <c r="IS160" s="28"/>
      <c r="IT160" s="28"/>
      <c r="IU160" s="28"/>
      <c r="IV160" s="28"/>
      <c r="IW160" s="28"/>
      <c r="IX160" s="28"/>
      <c r="IY160" s="28"/>
      <c r="IZ160" s="28"/>
      <c r="JA160" s="28"/>
      <c r="JB160" s="28"/>
      <c r="JC160" s="28"/>
      <c r="JD160" s="28"/>
      <c r="JE160" s="28"/>
      <c r="JF160" s="28"/>
      <c r="JG160" s="28"/>
      <c r="JH160" s="28"/>
      <c r="JI160" s="28"/>
      <c r="JJ160" s="28"/>
      <c r="JK160" s="28"/>
      <c r="JL160" s="28"/>
      <c r="JM160" s="28"/>
      <c r="JN160" s="28"/>
      <c r="JO160" s="28"/>
      <c r="JP160" s="28"/>
      <c r="JQ160" s="28"/>
      <c r="JR160" s="28"/>
      <c r="JS160" s="28"/>
      <c r="JT160" s="28"/>
      <c r="JU160" s="28"/>
      <c r="JV160" s="28"/>
      <c r="JW160" s="28"/>
      <c r="JX160" s="28"/>
      <c r="JY160" s="28"/>
      <c r="JZ160" s="28"/>
      <c r="KA160" s="28"/>
      <c r="KB160" s="28"/>
      <c r="KC160" s="28"/>
      <c r="KD160" s="28"/>
      <c r="KE160" s="28"/>
      <c r="KF160" s="28"/>
      <c r="KG160" s="28"/>
      <c r="KH160" s="28"/>
      <c r="KI160" s="28"/>
      <c r="KJ160" s="28"/>
      <c r="KK160" s="28"/>
      <c r="KL160" s="28"/>
      <c r="KM160" s="28"/>
      <c r="KN160" s="28"/>
      <c r="KO160" s="28"/>
      <c r="KP160" s="28"/>
      <c r="KQ160" s="28"/>
      <c r="KR160" s="28"/>
      <c r="KS160" s="28"/>
      <c r="KT160" s="28"/>
      <c r="KU160" s="28"/>
      <c r="KV160" s="28"/>
      <c r="KW160" s="28"/>
      <c r="KX160" s="28"/>
      <c r="KY160" s="28"/>
      <c r="KZ160" s="28"/>
      <c r="LA160" s="28"/>
      <c r="LB160" s="28"/>
      <c r="LC160" s="28"/>
      <c r="LD160" s="28"/>
      <c r="LE160" s="28"/>
      <c r="LF160" s="28"/>
      <c r="LG160" s="28"/>
      <c r="LH160" s="28"/>
      <c r="LI160" s="28"/>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c r="MK160" s="28"/>
      <c r="ML160" s="28"/>
      <c r="MM160" s="28"/>
    </row>
    <row r="161" spans="1:351" x14ac:dyDescent="0.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28"/>
      <c r="II161" s="28"/>
      <c r="IJ161" s="28"/>
      <c r="IK161" s="28"/>
      <c r="IL161" s="28"/>
      <c r="IM161" s="28"/>
      <c r="IN161" s="28"/>
      <c r="IO161" s="28"/>
      <c r="IP161" s="28"/>
      <c r="IQ161" s="28"/>
      <c r="IR161" s="28"/>
      <c r="IS161" s="28"/>
      <c r="IT161" s="28"/>
      <c r="IU161" s="28"/>
      <c r="IV161" s="28"/>
      <c r="IW161" s="28"/>
      <c r="IX161" s="28"/>
      <c r="IY161" s="28"/>
      <c r="IZ161" s="28"/>
      <c r="JA161" s="28"/>
      <c r="JB161" s="28"/>
      <c r="JC161" s="28"/>
      <c r="JD161" s="28"/>
      <c r="JE161" s="28"/>
      <c r="JF161" s="28"/>
      <c r="JG161" s="28"/>
      <c r="JH161" s="28"/>
      <c r="JI161" s="28"/>
      <c r="JJ161" s="28"/>
      <c r="JK161" s="28"/>
      <c r="JL161" s="28"/>
      <c r="JM161" s="28"/>
      <c r="JN161" s="28"/>
      <c r="JO161" s="28"/>
      <c r="JP161" s="28"/>
      <c r="JQ161" s="28"/>
      <c r="JR161" s="28"/>
      <c r="JS161" s="28"/>
      <c r="JT161" s="28"/>
      <c r="JU161" s="28"/>
      <c r="JV161" s="28"/>
      <c r="JW161" s="28"/>
      <c r="JX161" s="28"/>
      <c r="JY161" s="28"/>
      <c r="JZ161" s="28"/>
      <c r="KA161" s="28"/>
      <c r="KB161" s="28"/>
      <c r="KC161" s="28"/>
      <c r="KD161" s="28"/>
      <c r="KE161" s="28"/>
      <c r="KF161" s="28"/>
      <c r="KG161" s="28"/>
      <c r="KH161" s="28"/>
      <c r="KI161" s="28"/>
      <c r="KJ161" s="28"/>
      <c r="KK161" s="28"/>
      <c r="KL161" s="28"/>
      <c r="KM161" s="28"/>
      <c r="KN161" s="28"/>
      <c r="KO161" s="28"/>
      <c r="KP161" s="28"/>
      <c r="KQ161" s="28"/>
      <c r="KR161" s="28"/>
      <c r="KS161" s="28"/>
      <c r="KT161" s="28"/>
      <c r="KU161" s="28"/>
      <c r="KV161" s="28"/>
      <c r="KW161" s="28"/>
      <c r="KX161" s="28"/>
      <c r="KY161" s="28"/>
      <c r="KZ161" s="28"/>
      <c r="LA161" s="28"/>
      <c r="LB161" s="28"/>
      <c r="LC161" s="28"/>
      <c r="LD161" s="28"/>
      <c r="LE161" s="28"/>
      <c r="LF161" s="28"/>
      <c r="LG161" s="28"/>
      <c r="LH161" s="28"/>
      <c r="LI161" s="28"/>
      <c r="LJ161" s="28"/>
      <c r="LK161" s="28"/>
      <c r="LL161" s="28"/>
      <c r="LM161" s="28"/>
      <c r="LN161" s="28"/>
      <c r="LO161" s="28"/>
      <c r="LP161" s="28"/>
      <c r="LQ161" s="28"/>
      <c r="LR161" s="28"/>
      <c r="LS161" s="28"/>
      <c r="LT161" s="28"/>
      <c r="LU161" s="28"/>
      <c r="LV161" s="28"/>
      <c r="LW161" s="28"/>
      <c r="LX161" s="28"/>
      <c r="LY161" s="28"/>
      <c r="LZ161" s="28"/>
      <c r="MA161" s="28"/>
      <c r="MB161" s="28"/>
      <c r="MC161" s="28"/>
      <c r="MD161" s="28"/>
      <c r="ME161" s="28"/>
      <c r="MF161" s="28"/>
      <c r="MG161" s="28"/>
      <c r="MH161" s="28"/>
      <c r="MI161" s="28"/>
      <c r="MJ161" s="28"/>
      <c r="MK161" s="28"/>
      <c r="ML161" s="28"/>
      <c r="MM161" s="28"/>
    </row>
    <row r="162" spans="1:351" x14ac:dyDescent="0.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28"/>
      <c r="HU162" s="28"/>
      <c r="HV162" s="28"/>
      <c r="HW162" s="28"/>
      <c r="HX162" s="28"/>
      <c r="HY162" s="28"/>
      <c r="HZ162" s="28"/>
      <c r="IA162" s="28"/>
      <c r="IB162" s="28"/>
      <c r="IC162" s="28"/>
      <c r="ID162" s="28"/>
      <c r="IE162" s="28"/>
      <c r="IF162" s="28"/>
      <c r="IG162" s="28"/>
      <c r="IH162" s="28"/>
      <c r="II162" s="28"/>
      <c r="IJ162" s="28"/>
      <c r="IK162" s="28"/>
      <c r="IL162" s="28"/>
      <c r="IM162" s="28"/>
      <c r="IN162" s="28"/>
      <c r="IO162" s="28"/>
      <c r="IP162" s="28"/>
      <c r="IQ162" s="28"/>
      <c r="IR162" s="28"/>
      <c r="IS162" s="28"/>
      <c r="IT162" s="28"/>
      <c r="IU162" s="28"/>
      <c r="IV162" s="28"/>
      <c r="IW162" s="28"/>
      <c r="IX162" s="28"/>
      <c r="IY162" s="28"/>
      <c r="IZ162" s="28"/>
      <c r="JA162" s="28"/>
      <c r="JB162" s="28"/>
      <c r="JC162" s="28"/>
      <c r="JD162" s="28"/>
      <c r="JE162" s="28"/>
      <c r="JF162" s="28"/>
      <c r="JG162" s="28"/>
      <c r="JH162" s="28"/>
      <c r="JI162" s="28"/>
      <c r="JJ162" s="28"/>
      <c r="JK162" s="28"/>
      <c r="JL162" s="28"/>
      <c r="JM162" s="28"/>
      <c r="JN162" s="28"/>
      <c r="JO162" s="28"/>
      <c r="JP162" s="28"/>
      <c r="JQ162" s="28"/>
      <c r="JR162" s="28"/>
      <c r="JS162" s="28"/>
      <c r="JT162" s="28"/>
      <c r="JU162" s="28"/>
      <c r="JV162" s="28"/>
      <c r="JW162" s="28"/>
      <c r="JX162" s="28"/>
      <c r="JY162" s="28"/>
      <c r="JZ162" s="28"/>
      <c r="KA162" s="28"/>
      <c r="KB162" s="28"/>
      <c r="KC162" s="28"/>
      <c r="KD162" s="28"/>
      <c r="KE162" s="28"/>
      <c r="KF162" s="28"/>
      <c r="KG162" s="28"/>
      <c r="KH162" s="28"/>
      <c r="KI162" s="28"/>
      <c r="KJ162" s="28"/>
      <c r="KK162" s="28"/>
      <c r="KL162" s="28"/>
      <c r="KM162" s="28"/>
      <c r="KN162" s="28"/>
      <c r="KO162" s="28"/>
      <c r="KP162" s="28"/>
      <c r="KQ162" s="28"/>
      <c r="KR162" s="28"/>
      <c r="KS162" s="28"/>
      <c r="KT162" s="28"/>
      <c r="KU162" s="28"/>
      <c r="KV162" s="28"/>
      <c r="KW162" s="28"/>
      <c r="KX162" s="28"/>
      <c r="KY162" s="28"/>
      <c r="KZ162" s="28"/>
      <c r="LA162" s="28"/>
      <c r="LB162" s="28"/>
      <c r="LC162" s="28"/>
      <c r="LD162" s="28"/>
      <c r="LE162" s="28"/>
      <c r="LF162" s="28"/>
      <c r="LG162" s="28"/>
      <c r="LH162" s="28"/>
      <c r="LI162" s="28"/>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c r="MH162" s="28"/>
      <c r="MI162" s="28"/>
      <c r="MJ162" s="28"/>
      <c r="MK162" s="28"/>
      <c r="ML162" s="28"/>
      <c r="MM162" s="28"/>
    </row>
    <row r="163" spans="1:351" x14ac:dyDescent="0.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28"/>
      <c r="II163" s="28"/>
      <c r="IJ163" s="28"/>
      <c r="IK163" s="28"/>
      <c r="IL163" s="28"/>
      <c r="IM163" s="28"/>
      <c r="IN163" s="28"/>
      <c r="IO163" s="28"/>
      <c r="IP163" s="28"/>
      <c r="IQ163" s="28"/>
      <c r="IR163" s="28"/>
      <c r="IS163" s="28"/>
      <c r="IT163" s="28"/>
      <c r="IU163" s="28"/>
      <c r="IV163" s="28"/>
      <c r="IW163" s="28"/>
      <c r="IX163" s="28"/>
      <c r="IY163" s="28"/>
      <c r="IZ163" s="28"/>
      <c r="JA163" s="28"/>
      <c r="JB163" s="28"/>
      <c r="JC163" s="28"/>
      <c r="JD163" s="28"/>
      <c r="JE163" s="28"/>
      <c r="JF163" s="28"/>
      <c r="JG163" s="28"/>
      <c r="JH163" s="28"/>
      <c r="JI163" s="28"/>
      <c r="JJ163" s="28"/>
      <c r="JK163" s="28"/>
      <c r="JL163" s="28"/>
      <c r="JM163" s="28"/>
      <c r="JN163" s="28"/>
      <c r="JO163" s="28"/>
      <c r="JP163" s="28"/>
      <c r="JQ163" s="28"/>
      <c r="JR163" s="28"/>
      <c r="JS163" s="28"/>
      <c r="JT163" s="28"/>
      <c r="JU163" s="28"/>
      <c r="JV163" s="28"/>
      <c r="JW163" s="28"/>
      <c r="JX163" s="28"/>
      <c r="JY163" s="28"/>
      <c r="JZ163" s="28"/>
      <c r="KA163" s="28"/>
      <c r="KB163" s="28"/>
      <c r="KC163" s="28"/>
      <c r="KD163" s="28"/>
      <c r="KE163" s="28"/>
      <c r="KF163" s="28"/>
      <c r="KG163" s="28"/>
      <c r="KH163" s="28"/>
      <c r="KI163" s="28"/>
      <c r="KJ163" s="28"/>
      <c r="KK163" s="28"/>
      <c r="KL163" s="28"/>
      <c r="KM163" s="28"/>
      <c r="KN163" s="28"/>
      <c r="KO163" s="28"/>
      <c r="KP163" s="28"/>
      <c r="KQ163" s="28"/>
      <c r="KR163" s="28"/>
      <c r="KS163" s="28"/>
      <c r="KT163" s="28"/>
      <c r="KU163" s="28"/>
      <c r="KV163" s="28"/>
      <c r="KW163" s="28"/>
      <c r="KX163" s="28"/>
      <c r="KY163" s="28"/>
      <c r="KZ163" s="28"/>
      <c r="LA163" s="28"/>
      <c r="LB163" s="28"/>
      <c r="LC163" s="28"/>
      <c r="LD163" s="28"/>
      <c r="LE163" s="28"/>
      <c r="LF163" s="28"/>
      <c r="LG163" s="28"/>
      <c r="LH163" s="28"/>
      <c r="LI163" s="28"/>
      <c r="LJ163" s="28"/>
      <c r="LK163" s="28"/>
      <c r="LL163" s="28"/>
      <c r="LM163" s="28"/>
      <c r="LN163" s="28"/>
      <c r="LO163" s="28"/>
      <c r="LP163" s="28"/>
      <c r="LQ163" s="28"/>
      <c r="LR163" s="28"/>
      <c r="LS163" s="28"/>
      <c r="LT163" s="28"/>
      <c r="LU163" s="28"/>
      <c r="LV163" s="28"/>
      <c r="LW163" s="28"/>
      <c r="LX163" s="28"/>
      <c r="LY163" s="28"/>
      <c r="LZ163" s="28"/>
      <c r="MA163" s="28"/>
      <c r="MB163" s="28"/>
      <c r="MC163" s="28"/>
      <c r="MD163" s="28"/>
      <c r="ME163" s="28"/>
      <c r="MF163" s="28"/>
      <c r="MG163" s="28"/>
      <c r="MH163" s="28"/>
      <c r="MI163" s="28"/>
      <c r="MJ163" s="28"/>
      <c r="MK163" s="28"/>
      <c r="ML163" s="28"/>
      <c r="MM163" s="28"/>
    </row>
    <row r="164" spans="1:351" x14ac:dyDescent="0.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28"/>
      <c r="II164" s="28"/>
      <c r="IJ164" s="28"/>
      <c r="IK164" s="28"/>
      <c r="IL164" s="28"/>
      <c r="IM164" s="28"/>
      <c r="IN164" s="28"/>
      <c r="IO164" s="28"/>
      <c r="IP164" s="28"/>
      <c r="IQ164" s="28"/>
      <c r="IR164" s="28"/>
      <c r="IS164" s="28"/>
      <c r="IT164" s="28"/>
      <c r="IU164" s="28"/>
      <c r="IV164" s="28"/>
      <c r="IW164" s="28"/>
      <c r="IX164" s="28"/>
      <c r="IY164" s="28"/>
      <c r="IZ164" s="28"/>
      <c r="JA164" s="28"/>
      <c r="JB164" s="28"/>
      <c r="JC164" s="28"/>
      <c r="JD164" s="28"/>
      <c r="JE164" s="28"/>
      <c r="JF164" s="28"/>
      <c r="JG164" s="28"/>
      <c r="JH164" s="28"/>
      <c r="JI164" s="28"/>
      <c r="JJ164" s="28"/>
      <c r="JK164" s="28"/>
      <c r="JL164" s="28"/>
      <c r="JM164" s="28"/>
      <c r="JN164" s="28"/>
      <c r="JO164" s="28"/>
      <c r="JP164" s="28"/>
      <c r="JQ164" s="28"/>
      <c r="JR164" s="28"/>
      <c r="JS164" s="28"/>
      <c r="JT164" s="28"/>
      <c r="JU164" s="28"/>
      <c r="JV164" s="28"/>
      <c r="JW164" s="28"/>
      <c r="JX164" s="28"/>
      <c r="JY164" s="28"/>
      <c r="JZ164" s="28"/>
      <c r="KA164" s="28"/>
      <c r="KB164" s="28"/>
      <c r="KC164" s="28"/>
      <c r="KD164" s="28"/>
      <c r="KE164" s="28"/>
      <c r="KF164" s="28"/>
      <c r="KG164" s="28"/>
      <c r="KH164" s="28"/>
      <c r="KI164" s="28"/>
      <c r="KJ164" s="28"/>
      <c r="KK164" s="28"/>
      <c r="KL164" s="28"/>
      <c r="KM164" s="28"/>
      <c r="KN164" s="28"/>
      <c r="KO164" s="28"/>
      <c r="KP164" s="28"/>
      <c r="KQ164" s="28"/>
      <c r="KR164" s="28"/>
      <c r="KS164" s="28"/>
      <c r="KT164" s="28"/>
      <c r="KU164" s="28"/>
      <c r="KV164" s="28"/>
      <c r="KW164" s="28"/>
      <c r="KX164" s="28"/>
      <c r="KY164" s="28"/>
      <c r="KZ164" s="28"/>
      <c r="LA164" s="28"/>
      <c r="LB164" s="28"/>
      <c r="LC164" s="28"/>
      <c r="LD164" s="28"/>
      <c r="LE164" s="28"/>
      <c r="LF164" s="28"/>
      <c r="LG164" s="28"/>
      <c r="LH164" s="28"/>
      <c r="LI164" s="28"/>
      <c r="LJ164" s="28"/>
      <c r="LK164" s="28"/>
      <c r="LL164" s="28"/>
      <c r="LM164" s="28"/>
      <c r="LN164" s="28"/>
      <c r="LO164" s="28"/>
      <c r="LP164" s="28"/>
      <c r="LQ164" s="28"/>
      <c r="LR164" s="28"/>
      <c r="LS164" s="28"/>
      <c r="LT164" s="28"/>
      <c r="LU164" s="28"/>
      <c r="LV164" s="28"/>
      <c r="LW164" s="28"/>
      <c r="LX164" s="28"/>
      <c r="LY164" s="28"/>
      <c r="LZ164" s="28"/>
      <c r="MA164" s="28"/>
      <c r="MB164" s="28"/>
      <c r="MC164" s="28"/>
      <c r="MD164" s="28"/>
      <c r="ME164" s="28"/>
      <c r="MF164" s="28"/>
      <c r="MG164" s="28"/>
      <c r="MH164" s="28"/>
      <c r="MI164" s="28"/>
      <c r="MJ164" s="28"/>
      <c r="MK164" s="28"/>
      <c r="ML164" s="28"/>
      <c r="MM164" s="28"/>
    </row>
    <row r="165" spans="1:351" x14ac:dyDescent="0.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28"/>
      <c r="II165" s="28"/>
      <c r="IJ165" s="28"/>
      <c r="IK165" s="28"/>
      <c r="IL165" s="28"/>
      <c r="IM165" s="28"/>
      <c r="IN165" s="28"/>
      <c r="IO165" s="28"/>
      <c r="IP165" s="28"/>
      <c r="IQ165" s="28"/>
      <c r="IR165" s="28"/>
      <c r="IS165" s="28"/>
      <c r="IT165" s="28"/>
      <c r="IU165" s="28"/>
      <c r="IV165" s="28"/>
      <c r="IW165" s="28"/>
      <c r="IX165" s="28"/>
      <c r="IY165" s="28"/>
      <c r="IZ165" s="28"/>
      <c r="JA165" s="28"/>
      <c r="JB165" s="28"/>
      <c r="JC165" s="28"/>
      <c r="JD165" s="28"/>
      <c r="JE165" s="28"/>
      <c r="JF165" s="28"/>
      <c r="JG165" s="28"/>
      <c r="JH165" s="28"/>
      <c r="JI165" s="28"/>
      <c r="JJ165" s="28"/>
      <c r="JK165" s="28"/>
      <c r="JL165" s="28"/>
      <c r="JM165" s="28"/>
      <c r="JN165" s="28"/>
      <c r="JO165" s="28"/>
      <c r="JP165" s="28"/>
      <c r="JQ165" s="28"/>
      <c r="JR165" s="28"/>
      <c r="JS165" s="28"/>
      <c r="JT165" s="28"/>
      <c r="JU165" s="28"/>
      <c r="JV165" s="28"/>
      <c r="JW165" s="28"/>
      <c r="JX165" s="28"/>
      <c r="JY165" s="28"/>
      <c r="JZ165" s="28"/>
      <c r="KA165" s="28"/>
      <c r="KB165" s="28"/>
      <c r="KC165" s="28"/>
      <c r="KD165" s="28"/>
      <c r="KE165" s="28"/>
      <c r="KF165" s="28"/>
      <c r="KG165" s="28"/>
      <c r="KH165" s="28"/>
      <c r="KI165" s="28"/>
      <c r="KJ165" s="28"/>
      <c r="KK165" s="28"/>
      <c r="KL165" s="28"/>
      <c r="KM165" s="28"/>
      <c r="KN165" s="28"/>
      <c r="KO165" s="28"/>
      <c r="KP165" s="28"/>
      <c r="KQ165" s="28"/>
      <c r="KR165" s="28"/>
      <c r="KS165" s="28"/>
      <c r="KT165" s="28"/>
      <c r="KU165" s="28"/>
      <c r="KV165" s="28"/>
      <c r="KW165" s="28"/>
      <c r="KX165" s="28"/>
      <c r="KY165" s="28"/>
      <c r="KZ165" s="28"/>
      <c r="LA165" s="28"/>
      <c r="LB165" s="28"/>
      <c r="LC165" s="28"/>
      <c r="LD165" s="28"/>
      <c r="LE165" s="28"/>
      <c r="LF165" s="28"/>
      <c r="LG165" s="28"/>
      <c r="LH165" s="28"/>
      <c r="LI165" s="28"/>
      <c r="LJ165" s="28"/>
      <c r="LK165" s="28"/>
      <c r="LL165" s="28"/>
      <c r="LM165" s="28"/>
      <c r="LN165" s="28"/>
      <c r="LO165" s="28"/>
      <c r="LP165" s="28"/>
      <c r="LQ165" s="28"/>
      <c r="LR165" s="28"/>
      <c r="LS165" s="28"/>
      <c r="LT165" s="28"/>
      <c r="LU165" s="28"/>
      <c r="LV165" s="28"/>
      <c r="LW165" s="28"/>
      <c r="LX165" s="28"/>
      <c r="LY165" s="28"/>
      <c r="LZ165" s="28"/>
      <c r="MA165" s="28"/>
      <c r="MB165" s="28"/>
      <c r="MC165" s="28"/>
      <c r="MD165" s="28"/>
      <c r="ME165" s="28"/>
      <c r="MF165" s="28"/>
      <c r="MG165" s="28"/>
      <c r="MH165" s="28"/>
      <c r="MI165" s="28"/>
      <c r="MJ165" s="28"/>
      <c r="MK165" s="28"/>
      <c r="ML165" s="28"/>
      <c r="MM165" s="28"/>
    </row>
    <row r="166" spans="1:351" x14ac:dyDescent="0.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28"/>
      <c r="II166" s="28"/>
      <c r="IJ166" s="28"/>
      <c r="IK166" s="28"/>
      <c r="IL166" s="28"/>
      <c r="IM166" s="28"/>
      <c r="IN166" s="28"/>
      <c r="IO166" s="28"/>
      <c r="IP166" s="28"/>
      <c r="IQ166" s="28"/>
      <c r="IR166" s="28"/>
      <c r="IS166" s="28"/>
      <c r="IT166" s="28"/>
      <c r="IU166" s="28"/>
      <c r="IV166" s="28"/>
      <c r="IW166" s="28"/>
      <c r="IX166" s="28"/>
      <c r="IY166" s="28"/>
      <c r="IZ166" s="28"/>
      <c r="JA166" s="28"/>
      <c r="JB166" s="28"/>
      <c r="JC166" s="28"/>
      <c r="JD166" s="28"/>
      <c r="JE166" s="28"/>
      <c r="JF166" s="28"/>
      <c r="JG166" s="28"/>
      <c r="JH166" s="28"/>
      <c r="JI166" s="28"/>
      <c r="JJ166" s="28"/>
      <c r="JK166" s="28"/>
      <c r="JL166" s="28"/>
      <c r="JM166" s="28"/>
      <c r="JN166" s="28"/>
      <c r="JO166" s="28"/>
      <c r="JP166" s="28"/>
      <c r="JQ166" s="28"/>
      <c r="JR166" s="28"/>
      <c r="JS166" s="28"/>
      <c r="JT166" s="28"/>
      <c r="JU166" s="28"/>
      <c r="JV166" s="28"/>
      <c r="JW166" s="28"/>
      <c r="JX166" s="28"/>
      <c r="JY166" s="28"/>
      <c r="JZ166" s="28"/>
      <c r="KA166" s="28"/>
      <c r="KB166" s="28"/>
      <c r="KC166" s="28"/>
      <c r="KD166" s="28"/>
      <c r="KE166" s="28"/>
      <c r="KF166" s="28"/>
      <c r="KG166" s="28"/>
      <c r="KH166" s="28"/>
      <c r="KI166" s="28"/>
      <c r="KJ166" s="28"/>
      <c r="KK166" s="28"/>
      <c r="KL166" s="28"/>
      <c r="KM166" s="28"/>
      <c r="KN166" s="28"/>
      <c r="KO166" s="28"/>
      <c r="KP166" s="28"/>
      <c r="KQ166" s="28"/>
      <c r="KR166" s="28"/>
      <c r="KS166" s="28"/>
      <c r="KT166" s="28"/>
      <c r="KU166" s="28"/>
      <c r="KV166" s="28"/>
      <c r="KW166" s="28"/>
      <c r="KX166" s="28"/>
      <c r="KY166" s="28"/>
      <c r="KZ166" s="28"/>
      <c r="LA166" s="28"/>
      <c r="LB166" s="28"/>
      <c r="LC166" s="28"/>
      <c r="LD166" s="28"/>
      <c r="LE166" s="28"/>
      <c r="LF166" s="28"/>
      <c r="LG166" s="28"/>
      <c r="LH166" s="28"/>
      <c r="LI166" s="28"/>
      <c r="LJ166" s="28"/>
      <c r="LK166" s="28"/>
      <c r="LL166" s="28"/>
      <c r="LM166" s="28"/>
      <c r="LN166" s="28"/>
      <c r="LO166" s="28"/>
      <c r="LP166" s="28"/>
      <c r="LQ166" s="28"/>
      <c r="LR166" s="28"/>
      <c r="LS166" s="28"/>
      <c r="LT166" s="28"/>
      <c r="LU166" s="28"/>
      <c r="LV166" s="28"/>
      <c r="LW166" s="28"/>
      <c r="LX166" s="28"/>
      <c r="LY166" s="28"/>
      <c r="LZ166" s="28"/>
      <c r="MA166" s="28"/>
      <c r="MB166" s="28"/>
      <c r="MC166" s="28"/>
      <c r="MD166" s="28"/>
      <c r="ME166" s="28"/>
      <c r="MF166" s="28"/>
      <c r="MG166" s="28"/>
      <c r="MH166" s="28"/>
      <c r="MI166" s="28"/>
      <c r="MJ166" s="28"/>
      <c r="MK166" s="28"/>
      <c r="ML166" s="28"/>
      <c r="MM166" s="28"/>
    </row>
    <row r="167" spans="1:351" x14ac:dyDescent="0.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28"/>
      <c r="II167" s="28"/>
      <c r="IJ167" s="28"/>
      <c r="IK167" s="28"/>
      <c r="IL167" s="28"/>
      <c r="IM167" s="28"/>
      <c r="IN167" s="28"/>
      <c r="IO167" s="28"/>
      <c r="IP167" s="28"/>
      <c r="IQ167" s="28"/>
      <c r="IR167" s="28"/>
      <c r="IS167" s="28"/>
      <c r="IT167" s="28"/>
      <c r="IU167" s="28"/>
      <c r="IV167" s="28"/>
      <c r="IW167" s="28"/>
      <c r="IX167" s="28"/>
      <c r="IY167" s="28"/>
      <c r="IZ167" s="28"/>
      <c r="JA167" s="28"/>
      <c r="JB167" s="28"/>
      <c r="JC167" s="28"/>
      <c r="JD167" s="28"/>
      <c r="JE167" s="28"/>
      <c r="JF167" s="28"/>
      <c r="JG167" s="28"/>
      <c r="JH167" s="28"/>
      <c r="JI167" s="28"/>
      <c r="JJ167" s="28"/>
      <c r="JK167" s="28"/>
      <c r="JL167" s="28"/>
      <c r="JM167" s="28"/>
      <c r="JN167" s="28"/>
      <c r="JO167" s="28"/>
      <c r="JP167" s="28"/>
      <c r="JQ167" s="28"/>
      <c r="JR167" s="28"/>
      <c r="JS167" s="28"/>
      <c r="JT167" s="28"/>
      <c r="JU167" s="28"/>
      <c r="JV167" s="28"/>
      <c r="JW167" s="28"/>
      <c r="JX167" s="28"/>
      <c r="JY167" s="28"/>
      <c r="JZ167" s="28"/>
      <c r="KA167" s="28"/>
      <c r="KB167" s="28"/>
      <c r="KC167" s="28"/>
      <c r="KD167" s="28"/>
      <c r="KE167" s="28"/>
      <c r="KF167" s="28"/>
      <c r="KG167" s="28"/>
      <c r="KH167" s="28"/>
      <c r="KI167" s="28"/>
      <c r="KJ167" s="28"/>
      <c r="KK167" s="28"/>
      <c r="KL167" s="28"/>
      <c r="KM167" s="28"/>
      <c r="KN167" s="28"/>
      <c r="KO167" s="28"/>
      <c r="KP167" s="28"/>
      <c r="KQ167" s="28"/>
      <c r="KR167" s="28"/>
      <c r="KS167" s="28"/>
      <c r="KT167" s="28"/>
      <c r="KU167" s="28"/>
      <c r="KV167" s="28"/>
      <c r="KW167" s="28"/>
      <c r="KX167" s="28"/>
      <c r="KY167" s="28"/>
      <c r="KZ167" s="28"/>
      <c r="LA167" s="28"/>
      <c r="LB167" s="28"/>
      <c r="LC167" s="28"/>
      <c r="LD167" s="28"/>
      <c r="LE167" s="28"/>
      <c r="LF167" s="28"/>
      <c r="LG167" s="28"/>
      <c r="LH167" s="28"/>
      <c r="LI167" s="28"/>
      <c r="LJ167" s="28"/>
      <c r="LK167" s="28"/>
      <c r="LL167" s="28"/>
      <c r="LM167" s="28"/>
      <c r="LN167" s="28"/>
      <c r="LO167" s="28"/>
      <c r="LP167" s="28"/>
      <c r="LQ167" s="28"/>
      <c r="LR167" s="28"/>
      <c r="LS167" s="28"/>
      <c r="LT167" s="28"/>
      <c r="LU167" s="28"/>
      <c r="LV167" s="28"/>
      <c r="LW167" s="28"/>
      <c r="LX167" s="28"/>
      <c r="LY167" s="28"/>
      <c r="LZ167" s="28"/>
      <c r="MA167" s="28"/>
      <c r="MB167" s="28"/>
      <c r="MC167" s="28"/>
      <c r="MD167" s="28"/>
      <c r="ME167" s="28"/>
      <c r="MF167" s="28"/>
      <c r="MG167" s="28"/>
      <c r="MH167" s="28"/>
      <c r="MI167" s="28"/>
      <c r="MJ167" s="28"/>
      <c r="MK167" s="28"/>
      <c r="ML167" s="28"/>
      <c r="MM167" s="28"/>
    </row>
    <row r="168" spans="1:351" x14ac:dyDescent="0.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28"/>
      <c r="II168" s="28"/>
      <c r="IJ168" s="28"/>
      <c r="IK168" s="28"/>
      <c r="IL168" s="28"/>
      <c r="IM168" s="28"/>
      <c r="IN168" s="28"/>
      <c r="IO168" s="28"/>
      <c r="IP168" s="28"/>
      <c r="IQ168" s="28"/>
      <c r="IR168" s="28"/>
      <c r="IS168" s="28"/>
      <c r="IT168" s="28"/>
      <c r="IU168" s="28"/>
      <c r="IV168" s="28"/>
      <c r="IW168" s="28"/>
      <c r="IX168" s="28"/>
      <c r="IY168" s="28"/>
      <c r="IZ168" s="28"/>
      <c r="JA168" s="28"/>
      <c r="JB168" s="28"/>
      <c r="JC168" s="28"/>
      <c r="JD168" s="28"/>
      <c r="JE168" s="28"/>
      <c r="JF168" s="28"/>
      <c r="JG168" s="28"/>
      <c r="JH168" s="28"/>
      <c r="JI168" s="28"/>
      <c r="JJ168" s="28"/>
      <c r="JK168" s="28"/>
      <c r="JL168" s="28"/>
      <c r="JM168" s="28"/>
      <c r="JN168" s="28"/>
      <c r="JO168" s="28"/>
      <c r="JP168" s="28"/>
      <c r="JQ168" s="28"/>
      <c r="JR168" s="28"/>
      <c r="JS168" s="28"/>
      <c r="JT168" s="28"/>
      <c r="JU168" s="28"/>
      <c r="JV168" s="28"/>
      <c r="JW168" s="28"/>
      <c r="JX168" s="28"/>
      <c r="JY168" s="28"/>
      <c r="JZ168" s="28"/>
      <c r="KA168" s="28"/>
      <c r="KB168" s="28"/>
      <c r="KC168" s="28"/>
      <c r="KD168" s="28"/>
      <c r="KE168" s="28"/>
      <c r="KF168" s="28"/>
      <c r="KG168" s="28"/>
      <c r="KH168" s="28"/>
      <c r="KI168" s="28"/>
      <c r="KJ168" s="28"/>
      <c r="KK168" s="28"/>
      <c r="KL168" s="28"/>
      <c r="KM168" s="28"/>
      <c r="KN168" s="28"/>
      <c r="KO168" s="28"/>
      <c r="KP168" s="28"/>
      <c r="KQ168" s="28"/>
      <c r="KR168" s="28"/>
      <c r="KS168" s="28"/>
      <c r="KT168" s="28"/>
      <c r="KU168" s="28"/>
      <c r="KV168" s="28"/>
      <c r="KW168" s="28"/>
      <c r="KX168" s="28"/>
      <c r="KY168" s="28"/>
      <c r="KZ168" s="28"/>
      <c r="LA168" s="28"/>
      <c r="LB168" s="28"/>
      <c r="LC168" s="28"/>
      <c r="LD168" s="28"/>
      <c r="LE168" s="28"/>
      <c r="LF168" s="28"/>
      <c r="LG168" s="28"/>
      <c r="LH168" s="28"/>
      <c r="LI168" s="28"/>
      <c r="LJ168" s="28"/>
      <c r="LK168" s="28"/>
      <c r="LL168" s="28"/>
      <c r="LM168" s="28"/>
      <c r="LN168" s="28"/>
      <c r="LO168" s="28"/>
      <c r="LP168" s="28"/>
      <c r="LQ168" s="28"/>
      <c r="LR168" s="28"/>
      <c r="LS168" s="28"/>
      <c r="LT168" s="28"/>
      <c r="LU168" s="28"/>
      <c r="LV168" s="28"/>
      <c r="LW168" s="28"/>
      <c r="LX168" s="28"/>
      <c r="LY168" s="28"/>
      <c r="LZ168" s="28"/>
      <c r="MA168" s="28"/>
      <c r="MB168" s="28"/>
      <c r="MC168" s="28"/>
      <c r="MD168" s="28"/>
      <c r="ME168" s="28"/>
      <c r="MF168" s="28"/>
      <c r="MG168" s="28"/>
      <c r="MH168" s="28"/>
      <c r="MI168" s="28"/>
      <c r="MJ168" s="28"/>
      <c r="MK168" s="28"/>
      <c r="ML168" s="28"/>
      <c r="MM168" s="28"/>
    </row>
    <row r="169" spans="1:351" x14ac:dyDescent="0.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28"/>
      <c r="II169" s="28"/>
      <c r="IJ169" s="28"/>
      <c r="IK169" s="28"/>
      <c r="IL169" s="28"/>
      <c r="IM169" s="28"/>
      <c r="IN169" s="28"/>
      <c r="IO169" s="28"/>
      <c r="IP169" s="28"/>
      <c r="IQ169" s="28"/>
      <c r="IR169" s="28"/>
      <c r="IS169" s="28"/>
      <c r="IT169" s="28"/>
      <c r="IU169" s="28"/>
      <c r="IV169" s="28"/>
      <c r="IW169" s="28"/>
      <c r="IX169" s="28"/>
      <c r="IY169" s="28"/>
      <c r="IZ169" s="28"/>
      <c r="JA169" s="28"/>
      <c r="JB169" s="28"/>
      <c r="JC169" s="28"/>
      <c r="JD169" s="28"/>
      <c r="JE169" s="28"/>
      <c r="JF169" s="28"/>
      <c r="JG169" s="28"/>
      <c r="JH169" s="28"/>
      <c r="JI169" s="28"/>
      <c r="JJ169" s="28"/>
      <c r="JK169" s="28"/>
      <c r="JL169" s="28"/>
      <c r="JM169" s="28"/>
      <c r="JN169" s="28"/>
      <c r="JO169" s="28"/>
      <c r="JP169" s="28"/>
      <c r="JQ169" s="28"/>
      <c r="JR169" s="28"/>
      <c r="JS169" s="28"/>
      <c r="JT169" s="28"/>
      <c r="JU169" s="28"/>
      <c r="JV169" s="28"/>
      <c r="JW169" s="28"/>
      <c r="JX169" s="28"/>
      <c r="JY169" s="28"/>
      <c r="JZ169" s="28"/>
      <c r="KA169" s="28"/>
      <c r="KB169" s="28"/>
      <c r="KC169" s="28"/>
      <c r="KD169" s="28"/>
      <c r="KE169" s="28"/>
      <c r="KF169" s="28"/>
      <c r="KG169" s="28"/>
      <c r="KH169" s="28"/>
      <c r="KI169" s="28"/>
      <c r="KJ169" s="28"/>
      <c r="KK169" s="28"/>
      <c r="KL169" s="28"/>
      <c r="KM169" s="28"/>
      <c r="KN169" s="28"/>
      <c r="KO169" s="28"/>
      <c r="KP169" s="28"/>
      <c r="KQ169" s="28"/>
      <c r="KR169" s="28"/>
      <c r="KS169" s="28"/>
      <c r="KT169" s="28"/>
      <c r="KU169" s="28"/>
      <c r="KV169" s="28"/>
      <c r="KW169" s="28"/>
      <c r="KX169" s="28"/>
      <c r="KY169" s="28"/>
      <c r="KZ169" s="28"/>
      <c r="LA169" s="28"/>
      <c r="LB169" s="28"/>
      <c r="LC169" s="28"/>
      <c r="LD169" s="28"/>
      <c r="LE169" s="28"/>
      <c r="LF169" s="28"/>
      <c r="LG169" s="28"/>
      <c r="LH169" s="28"/>
      <c r="LI169" s="28"/>
      <c r="LJ169" s="28"/>
      <c r="LK169" s="28"/>
      <c r="LL169" s="28"/>
      <c r="LM169" s="28"/>
      <c r="LN169" s="28"/>
      <c r="LO169" s="28"/>
      <c r="LP169" s="28"/>
      <c r="LQ169" s="28"/>
      <c r="LR169" s="28"/>
      <c r="LS169" s="28"/>
      <c r="LT169" s="28"/>
      <c r="LU169" s="28"/>
      <c r="LV169" s="28"/>
      <c r="LW169" s="28"/>
      <c r="LX169" s="28"/>
      <c r="LY169" s="28"/>
      <c r="LZ169" s="28"/>
      <c r="MA169" s="28"/>
      <c r="MB169" s="28"/>
      <c r="MC169" s="28"/>
      <c r="MD169" s="28"/>
      <c r="ME169" s="28"/>
      <c r="MF169" s="28"/>
      <c r="MG169" s="28"/>
      <c r="MH169" s="28"/>
      <c r="MI169" s="28"/>
      <c r="MJ169" s="28"/>
      <c r="MK169" s="28"/>
      <c r="ML169" s="28"/>
      <c r="MM169" s="28"/>
    </row>
    <row r="170" spans="1:351" x14ac:dyDescent="0.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28"/>
      <c r="II170" s="28"/>
      <c r="IJ170" s="28"/>
      <c r="IK170" s="28"/>
      <c r="IL170" s="28"/>
      <c r="IM170" s="28"/>
      <c r="IN170" s="28"/>
      <c r="IO170" s="28"/>
      <c r="IP170" s="28"/>
      <c r="IQ170" s="28"/>
      <c r="IR170" s="28"/>
      <c r="IS170" s="28"/>
      <c r="IT170" s="28"/>
      <c r="IU170" s="28"/>
      <c r="IV170" s="28"/>
      <c r="IW170" s="28"/>
      <c r="IX170" s="28"/>
      <c r="IY170" s="28"/>
      <c r="IZ170" s="28"/>
      <c r="JA170" s="28"/>
      <c r="JB170" s="28"/>
      <c r="JC170" s="28"/>
      <c r="JD170" s="28"/>
      <c r="JE170" s="28"/>
      <c r="JF170" s="28"/>
      <c r="JG170" s="28"/>
      <c r="JH170" s="28"/>
      <c r="JI170" s="28"/>
      <c r="JJ170" s="28"/>
      <c r="JK170" s="28"/>
      <c r="JL170" s="28"/>
      <c r="JM170" s="28"/>
      <c r="JN170" s="28"/>
      <c r="JO170" s="28"/>
      <c r="JP170" s="28"/>
      <c r="JQ170" s="28"/>
      <c r="JR170" s="28"/>
      <c r="JS170" s="28"/>
      <c r="JT170" s="28"/>
      <c r="JU170" s="28"/>
      <c r="JV170" s="28"/>
      <c r="JW170" s="28"/>
      <c r="JX170" s="28"/>
      <c r="JY170" s="28"/>
      <c r="JZ170" s="28"/>
      <c r="KA170" s="28"/>
      <c r="KB170" s="28"/>
      <c r="KC170" s="28"/>
      <c r="KD170" s="28"/>
      <c r="KE170" s="28"/>
      <c r="KF170" s="28"/>
      <c r="KG170" s="28"/>
      <c r="KH170" s="28"/>
      <c r="KI170" s="28"/>
      <c r="KJ170" s="28"/>
      <c r="KK170" s="28"/>
      <c r="KL170" s="28"/>
      <c r="KM170" s="28"/>
      <c r="KN170" s="28"/>
      <c r="KO170" s="28"/>
      <c r="KP170" s="28"/>
      <c r="KQ170" s="28"/>
      <c r="KR170" s="28"/>
      <c r="KS170" s="28"/>
      <c r="KT170" s="28"/>
      <c r="KU170" s="28"/>
      <c r="KV170" s="28"/>
      <c r="KW170" s="28"/>
      <c r="KX170" s="28"/>
      <c r="KY170" s="28"/>
      <c r="KZ170" s="28"/>
      <c r="LA170" s="28"/>
      <c r="LB170" s="28"/>
      <c r="LC170" s="28"/>
      <c r="LD170" s="28"/>
      <c r="LE170" s="28"/>
      <c r="LF170" s="28"/>
      <c r="LG170" s="28"/>
      <c r="LH170" s="28"/>
      <c r="LI170" s="28"/>
      <c r="LJ170" s="28"/>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row>
    <row r="171" spans="1:351" x14ac:dyDescent="0.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28"/>
      <c r="HU171" s="28"/>
      <c r="HV171" s="28"/>
      <c r="HW171" s="28"/>
      <c r="HX171" s="28"/>
      <c r="HY171" s="28"/>
      <c r="HZ171" s="28"/>
      <c r="IA171" s="28"/>
      <c r="IB171" s="28"/>
      <c r="IC171" s="28"/>
      <c r="ID171" s="28"/>
      <c r="IE171" s="28"/>
      <c r="IF171" s="28"/>
      <c r="IG171" s="28"/>
      <c r="IH171" s="28"/>
      <c r="II171" s="28"/>
      <c r="IJ171" s="28"/>
      <c r="IK171" s="28"/>
      <c r="IL171" s="28"/>
      <c r="IM171" s="28"/>
      <c r="IN171" s="28"/>
      <c r="IO171" s="28"/>
      <c r="IP171" s="28"/>
      <c r="IQ171" s="28"/>
      <c r="IR171" s="28"/>
      <c r="IS171" s="28"/>
      <c r="IT171" s="28"/>
      <c r="IU171" s="28"/>
      <c r="IV171" s="28"/>
      <c r="IW171" s="28"/>
      <c r="IX171" s="28"/>
      <c r="IY171" s="28"/>
      <c r="IZ171" s="28"/>
      <c r="JA171" s="28"/>
      <c r="JB171" s="28"/>
      <c r="JC171" s="28"/>
      <c r="JD171" s="28"/>
      <c r="JE171" s="28"/>
      <c r="JF171" s="28"/>
      <c r="JG171" s="28"/>
      <c r="JH171" s="28"/>
      <c r="JI171" s="28"/>
      <c r="JJ171" s="28"/>
      <c r="JK171" s="28"/>
      <c r="JL171" s="28"/>
      <c r="JM171" s="28"/>
      <c r="JN171" s="28"/>
      <c r="JO171" s="28"/>
      <c r="JP171" s="28"/>
      <c r="JQ171" s="28"/>
      <c r="JR171" s="28"/>
      <c r="JS171" s="28"/>
      <c r="JT171" s="28"/>
      <c r="JU171" s="28"/>
      <c r="JV171" s="28"/>
      <c r="JW171" s="28"/>
      <c r="JX171" s="28"/>
      <c r="JY171" s="28"/>
      <c r="JZ171" s="28"/>
      <c r="KA171" s="28"/>
      <c r="KB171" s="28"/>
      <c r="KC171" s="28"/>
      <c r="KD171" s="28"/>
      <c r="KE171" s="28"/>
      <c r="KF171" s="28"/>
      <c r="KG171" s="28"/>
      <c r="KH171" s="28"/>
      <c r="KI171" s="28"/>
      <c r="KJ171" s="28"/>
      <c r="KK171" s="28"/>
      <c r="KL171" s="28"/>
      <c r="KM171" s="28"/>
      <c r="KN171" s="28"/>
      <c r="KO171" s="28"/>
      <c r="KP171" s="28"/>
      <c r="KQ171" s="28"/>
      <c r="KR171" s="28"/>
      <c r="KS171" s="28"/>
      <c r="KT171" s="28"/>
      <c r="KU171" s="28"/>
      <c r="KV171" s="28"/>
      <c r="KW171" s="28"/>
      <c r="KX171" s="28"/>
      <c r="KY171" s="28"/>
      <c r="KZ171" s="28"/>
      <c r="LA171" s="28"/>
      <c r="LB171" s="28"/>
      <c r="LC171" s="28"/>
      <c r="LD171" s="28"/>
      <c r="LE171" s="28"/>
      <c r="LF171" s="28"/>
      <c r="LG171" s="28"/>
      <c r="LH171" s="28"/>
      <c r="LI171" s="28"/>
      <c r="LJ171" s="28"/>
      <c r="LK171" s="28"/>
      <c r="LL171" s="28"/>
      <c r="LM171" s="28"/>
      <c r="LN171" s="28"/>
      <c r="LO171" s="28"/>
      <c r="LP171" s="28"/>
      <c r="LQ171" s="28"/>
      <c r="LR171" s="28"/>
      <c r="LS171" s="28"/>
      <c r="LT171" s="28"/>
      <c r="LU171" s="28"/>
      <c r="LV171" s="28"/>
      <c r="LW171" s="28"/>
      <c r="LX171" s="28"/>
      <c r="LY171" s="28"/>
      <c r="LZ171" s="28"/>
      <c r="MA171" s="28"/>
      <c r="MB171" s="28"/>
      <c r="MC171" s="28"/>
      <c r="MD171" s="28"/>
      <c r="ME171" s="28"/>
      <c r="MF171" s="28"/>
      <c r="MG171" s="28"/>
      <c r="MH171" s="28"/>
      <c r="MI171" s="28"/>
      <c r="MJ171" s="28"/>
      <c r="MK171" s="28"/>
      <c r="ML171" s="28"/>
      <c r="MM171" s="28"/>
    </row>
    <row r="172" spans="1:351" x14ac:dyDescent="0.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28"/>
      <c r="II172" s="28"/>
      <c r="IJ172" s="28"/>
      <c r="IK172" s="28"/>
      <c r="IL172" s="28"/>
      <c r="IM172" s="28"/>
      <c r="IN172" s="28"/>
      <c r="IO172" s="28"/>
      <c r="IP172" s="28"/>
      <c r="IQ172" s="28"/>
      <c r="IR172" s="28"/>
      <c r="IS172" s="28"/>
      <c r="IT172" s="28"/>
      <c r="IU172" s="28"/>
      <c r="IV172" s="28"/>
      <c r="IW172" s="28"/>
      <c r="IX172" s="28"/>
      <c r="IY172" s="28"/>
      <c r="IZ172" s="28"/>
      <c r="JA172" s="28"/>
      <c r="JB172" s="28"/>
      <c r="JC172" s="28"/>
      <c r="JD172" s="28"/>
      <c r="JE172" s="28"/>
      <c r="JF172" s="28"/>
      <c r="JG172" s="28"/>
      <c r="JH172" s="28"/>
      <c r="JI172" s="28"/>
      <c r="JJ172" s="28"/>
      <c r="JK172" s="28"/>
      <c r="JL172" s="28"/>
      <c r="JM172" s="28"/>
      <c r="JN172" s="28"/>
      <c r="JO172" s="28"/>
      <c r="JP172" s="28"/>
      <c r="JQ172" s="28"/>
      <c r="JR172" s="28"/>
      <c r="JS172" s="28"/>
      <c r="JT172" s="28"/>
      <c r="JU172" s="28"/>
      <c r="JV172" s="28"/>
      <c r="JW172" s="28"/>
      <c r="JX172" s="28"/>
      <c r="JY172" s="28"/>
      <c r="JZ172" s="28"/>
      <c r="KA172" s="28"/>
      <c r="KB172" s="28"/>
      <c r="KC172" s="28"/>
      <c r="KD172" s="28"/>
      <c r="KE172" s="28"/>
      <c r="KF172" s="28"/>
      <c r="KG172" s="28"/>
      <c r="KH172" s="28"/>
      <c r="KI172" s="28"/>
      <c r="KJ172" s="28"/>
      <c r="KK172" s="28"/>
      <c r="KL172" s="28"/>
      <c r="KM172" s="28"/>
      <c r="KN172" s="28"/>
      <c r="KO172" s="28"/>
      <c r="KP172" s="28"/>
      <c r="KQ172" s="28"/>
      <c r="KR172" s="28"/>
      <c r="KS172" s="28"/>
      <c r="KT172" s="28"/>
      <c r="KU172" s="28"/>
      <c r="KV172" s="28"/>
      <c r="KW172" s="28"/>
      <c r="KX172" s="28"/>
      <c r="KY172" s="28"/>
      <c r="KZ172" s="28"/>
      <c r="LA172" s="28"/>
      <c r="LB172" s="28"/>
      <c r="LC172" s="28"/>
      <c r="LD172" s="28"/>
      <c r="LE172" s="28"/>
      <c r="LF172" s="28"/>
      <c r="LG172" s="28"/>
      <c r="LH172" s="28"/>
      <c r="LI172" s="28"/>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row>
    <row r="173" spans="1:351" x14ac:dyDescent="0.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28"/>
      <c r="II173" s="28"/>
      <c r="IJ173" s="28"/>
      <c r="IK173" s="28"/>
      <c r="IL173" s="28"/>
      <c r="IM173" s="28"/>
      <c r="IN173" s="28"/>
      <c r="IO173" s="28"/>
      <c r="IP173" s="28"/>
      <c r="IQ173" s="28"/>
      <c r="IR173" s="28"/>
      <c r="IS173" s="28"/>
      <c r="IT173" s="28"/>
      <c r="IU173" s="28"/>
      <c r="IV173" s="28"/>
      <c r="IW173" s="28"/>
      <c r="IX173" s="28"/>
      <c r="IY173" s="28"/>
      <c r="IZ173" s="28"/>
      <c r="JA173" s="28"/>
      <c r="JB173" s="28"/>
      <c r="JC173" s="28"/>
      <c r="JD173" s="28"/>
      <c r="JE173" s="28"/>
      <c r="JF173" s="28"/>
      <c r="JG173" s="28"/>
      <c r="JH173" s="28"/>
      <c r="JI173" s="28"/>
      <c r="JJ173" s="28"/>
      <c r="JK173" s="28"/>
      <c r="JL173" s="28"/>
      <c r="JM173" s="28"/>
      <c r="JN173" s="28"/>
      <c r="JO173" s="28"/>
      <c r="JP173" s="28"/>
      <c r="JQ173" s="28"/>
      <c r="JR173" s="28"/>
      <c r="JS173" s="28"/>
      <c r="JT173" s="28"/>
      <c r="JU173" s="28"/>
      <c r="JV173" s="28"/>
      <c r="JW173" s="28"/>
      <c r="JX173" s="28"/>
      <c r="JY173" s="28"/>
      <c r="JZ173" s="28"/>
      <c r="KA173" s="28"/>
      <c r="KB173" s="28"/>
      <c r="KC173" s="28"/>
      <c r="KD173" s="28"/>
      <c r="KE173" s="28"/>
      <c r="KF173" s="28"/>
      <c r="KG173" s="28"/>
      <c r="KH173" s="28"/>
      <c r="KI173" s="28"/>
      <c r="KJ173" s="28"/>
      <c r="KK173" s="28"/>
      <c r="KL173" s="28"/>
      <c r="KM173" s="28"/>
      <c r="KN173" s="28"/>
      <c r="KO173" s="28"/>
      <c r="KP173" s="28"/>
      <c r="KQ173" s="28"/>
      <c r="KR173" s="28"/>
      <c r="KS173" s="28"/>
      <c r="KT173" s="28"/>
      <c r="KU173" s="28"/>
      <c r="KV173" s="28"/>
      <c r="KW173" s="28"/>
      <c r="KX173" s="28"/>
      <c r="KY173" s="28"/>
      <c r="KZ173" s="28"/>
      <c r="LA173" s="28"/>
      <c r="LB173" s="28"/>
      <c r="LC173" s="28"/>
      <c r="LD173" s="28"/>
      <c r="LE173" s="28"/>
      <c r="LF173" s="28"/>
      <c r="LG173" s="28"/>
      <c r="LH173" s="28"/>
      <c r="LI173" s="28"/>
      <c r="LJ173" s="28"/>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row>
    <row r="174" spans="1:351" x14ac:dyDescent="0.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28"/>
      <c r="HU174" s="28"/>
      <c r="HV174" s="28"/>
      <c r="HW174" s="28"/>
      <c r="HX174" s="28"/>
      <c r="HY174" s="28"/>
      <c r="HZ174" s="28"/>
      <c r="IA174" s="28"/>
      <c r="IB174" s="28"/>
      <c r="IC174" s="28"/>
      <c r="ID174" s="28"/>
      <c r="IE174" s="28"/>
      <c r="IF174" s="28"/>
      <c r="IG174" s="28"/>
      <c r="IH174" s="28"/>
      <c r="II174" s="28"/>
      <c r="IJ174" s="28"/>
      <c r="IK174" s="28"/>
      <c r="IL174" s="28"/>
      <c r="IM174" s="28"/>
      <c r="IN174" s="28"/>
      <c r="IO174" s="28"/>
      <c r="IP174" s="28"/>
      <c r="IQ174" s="28"/>
      <c r="IR174" s="28"/>
      <c r="IS174" s="28"/>
      <c r="IT174" s="28"/>
      <c r="IU174" s="28"/>
      <c r="IV174" s="28"/>
      <c r="IW174" s="28"/>
      <c r="IX174" s="28"/>
      <c r="IY174" s="28"/>
      <c r="IZ174" s="28"/>
      <c r="JA174" s="28"/>
      <c r="JB174" s="28"/>
      <c r="JC174" s="28"/>
      <c r="JD174" s="28"/>
      <c r="JE174" s="28"/>
      <c r="JF174" s="28"/>
      <c r="JG174" s="28"/>
      <c r="JH174" s="28"/>
      <c r="JI174" s="28"/>
      <c r="JJ174" s="28"/>
      <c r="JK174" s="28"/>
      <c r="JL174" s="28"/>
      <c r="JM174" s="28"/>
      <c r="JN174" s="28"/>
      <c r="JO174" s="28"/>
      <c r="JP174" s="28"/>
      <c r="JQ174" s="28"/>
      <c r="JR174" s="28"/>
      <c r="JS174" s="28"/>
      <c r="JT174" s="28"/>
      <c r="JU174" s="28"/>
      <c r="JV174" s="28"/>
      <c r="JW174" s="28"/>
      <c r="JX174" s="28"/>
      <c r="JY174" s="28"/>
      <c r="JZ174" s="28"/>
      <c r="KA174" s="28"/>
      <c r="KB174" s="28"/>
      <c r="KC174" s="28"/>
      <c r="KD174" s="28"/>
      <c r="KE174" s="28"/>
      <c r="KF174" s="28"/>
      <c r="KG174" s="28"/>
      <c r="KH174" s="28"/>
      <c r="KI174" s="28"/>
      <c r="KJ174" s="28"/>
      <c r="KK174" s="28"/>
      <c r="KL174" s="28"/>
      <c r="KM174" s="28"/>
      <c r="KN174" s="28"/>
      <c r="KO174" s="28"/>
      <c r="KP174" s="28"/>
      <c r="KQ174" s="28"/>
      <c r="KR174" s="28"/>
      <c r="KS174" s="28"/>
      <c r="KT174" s="28"/>
      <c r="KU174" s="28"/>
      <c r="KV174" s="28"/>
      <c r="KW174" s="28"/>
      <c r="KX174" s="28"/>
      <c r="KY174" s="28"/>
      <c r="KZ174" s="28"/>
      <c r="LA174" s="28"/>
      <c r="LB174" s="28"/>
      <c r="LC174" s="28"/>
      <c r="LD174" s="28"/>
      <c r="LE174" s="28"/>
      <c r="LF174" s="28"/>
      <c r="LG174" s="28"/>
      <c r="LH174" s="28"/>
      <c r="LI174" s="28"/>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c r="MK174" s="28"/>
      <c r="ML174" s="28"/>
      <c r="MM174" s="28"/>
    </row>
    <row r="175" spans="1:351" x14ac:dyDescent="0.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28"/>
      <c r="HU175" s="28"/>
      <c r="HV175" s="28"/>
      <c r="HW175" s="28"/>
      <c r="HX175" s="28"/>
      <c r="HY175" s="28"/>
      <c r="HZ175" s="28"/>
      <c r="IA175" s="28"/>
      <c r="IB175" s="28"/>
      <c r="IC175" s="28"/>
      <c r="ID175" s="28"/>
      <c r="IE175" s="28"/>
      <c r="IF175" s="28"/>
      <c r="IG175" s="28"/>
      <c r="IH175" s="28"/>
      <c r="II175" s="28"/>
      <c r="IJ175" s="28"/>
      <c r="IK175" s="28"/>
      <c r="IL175" s="28"/>
      <c r="IM175" s="28"/>
      <c r="IN175" s="28"/>
      <c r="IO175" s="28"/>
      <c r="IP175" s="28"/>
      <c r="IQ175" s="28"/>
      <c r="IR175" s="28"/>
      <c r="IS175" s="28"/>
      <c r="IT175" s="28"/>
      <c r="IU175" s="28"/>
      <c r="IV175" s="28"/>
      <c r="IW175" s="28"/>
      <c r="IX175" s="28"/>
      <c r="IY175" s="28"/>
      <c r="IZ175" s="28"/>
      <c r="JA175" s="28"/>
      <c r="JB175" s="28"/>
      <c r="JC175" s="28"/>
      <c r="JD175" s="28"/>
      <c r="JE175" s="28"/>
      <c r="JF175" s="28"/>
      <c r="JG175" s="28"/>
      <c r="JH175" s="28"/>
      <c r="JI175" s="28"/>
      <c r="JJ175" s="28"/>
      <c r="JK175" s="28"/>
      <c r="JL175" s="28"/>
      <c r="JM175" s="28"/>
      <c r="JN175" s="28"/>
      <c r="JO175" s="28"/>
      <c r="JP175" s="28"/>
      <c r="JQ175" s="28"/>
      <c r="JR175" s="28"/>
      <c r="JS175" s="28"/>
      <c r="JT175" s="28"/>
      <c r="JU175" s="28"/>
      <c r="JV175" s="28"/>
      <c r="JW175" s="28"/>
      <c r="JX175" s="28"/>
      <c r="JY175" s="28"/>
      <c r="JZ175" s="28"/>
      <c r="KA175" s="28"/>
      <c r="KB175" s="28"/>
      <c r="KC175" s="28"/>
      <c r="KD175" s="28"/>
      <c r="KE175" s="28"/>
      <c r="KF175" s="28"/>
      <c r="KG175" s="28"/>
      <c r="KH175" s="28"/>
      <c r="KI175" s="28"/>
      <c r="KJ175" s="28"/>
      <c r="KK175" s="28"/>
      <c r="KL175" s="28"/>
      <c r="KM175" s="28"/>
      <c r="KN175" s="28"/>
      <c r="KO175" s="28"/>
      <c r="KP175" s="28"/>
      <c r="KQ175" s="28"/>
      <c r="KR175" s="28"/>
      <c r="KS175" s="28"/>
      <c r="KT175" s="28"/>
      <c r="KU175" s="28"/>
      <c r="KV175" s="28"/>
      <c r="KW175" s="28"/>
      <c r="KX175" s="28"/>
      <c r="KY175" s="28"/>
      <c r="KZ175" s="28"/>
      <c r="LA175" s="28"/>
      <c r="LB175" s="28"/>
      <c r="LC175" s="28"/>
      <c r="LD175" s="28"/>
      <c r="LE175" s="28"/>
      <c r="LF175" s="28"/>
      <c r="LG175" s="28"/>
      <c r="LH175" s="28"/>
      <c r="LI175" s="28"/>
      <c r="LJ175" s="28"/>
      <c r="LK175" s="28"/>
      <c r="LL175" s="28"/>
      <c r="LM175" s="28"/>
      <c r="LN175" s="28"/>
      <c r="LO175" s="28"/>
      <c r="LP175" s="28"/>
      <c r="LQ175" s="28"/>
      <c r="LR175" s="28"/>
      <c r="LS175" s="28"/>
      <c r="LT175" s="28"/>
      <c r="LU175" s="28"/>
      <c r="LV175" s="28"/>
      <c r="LW175" s="28"/>
      <c r="LX175" s="28"/>
      <c r="LY175" s="28"/>
      <c r="LZ175" s="28"/>
      <c r="MA175" s="28"/>
      <c r="MB175" s="28"/>
      <c r="MC175" s="28"/>
      <c r="MD175" s="28"/>
      <c r="ME175" s="28"/>
      <c r="MF175" s="28"/>
      <c r="MG175" s="28"/>
      <c r="MH175" s="28"/>
      <c r="MI175" s="28"/>
      <c r="MJ175" s="28"/>
      <c r="MK175" s="28"/>
      <c r="ML175" s="28"/>
      <c r="MM175" s="28"/>
    </row>
    <row r="176" spans="1:351" x14ac:dyDescent="0.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28"/>
      <c r="HU176" s="28"/>
      <c r="HV176" s="28"/>
      <c r="HW176" s="28"/>
      <c r="HX176" s="28"/>
      <c r="HY176" s="28"/>
      <c r="HZ176" s="28"/>
      <c r="IA176" s="28"/>
      <c r="IB176" s="28"/>
      <c r="IC176" s="28"/>
      <c r="ID176" s="28"/>
      <c r="IE176" s="28"/>
      <c r="IF176" s="28"/>
      <c r="IG176" s="28"/>
      <c r="IH176" s="28"/>
      <c r="II176" s="28"/>
      <c r="IJ176" s="28"/>
      <c r="IK176" s="28"/>
      <c r="IL176" s="28"/>
      <c r="IM176" s="28"/>
      <c r="IN176" s="28"/>
      <c r="IO176" s="28"/>
      <c r="IP176" s="28"/>
      <c r="IQ176" s="28"/>
      <c r="IR176" s="28"/>
      <c r="IS176" s="28"/>
      <c r="IT176" s="28"/>
      <c r="IU176" s="28"/>
      <c r="IV176" s="28"/>
      <c r="IW176" s="28"/>
      <c r="IX176" s="28"/>
      <c r="IY176" s="28"/>
      <c r="IZ176" s="28"/>
      <c r="JA176" s="28"/>
      <c r="JB176" s="28"/>
      <c r="JC176" s="28"/>
      <c r="JD176" s="28"/>
      <c r="JE176" s="28"/>
      <c r="JF176" s="28"/>
      <c r="JG176" s="28"/>
      <c r="JH176" s="28"/>
      <c r="JI176" s="28"/>
      <c r="JJ176" s="28"/>
      <c r="JK176" s="28"/>
      <c r="JL176" s="28"/>
      <c r="JM176" s="28"/>
      <c r="JN176" s="28"/>
      <c r="JO176" s="28"/>
      <c r="JP176" s="28"/>
      <c r="JQ176" s="28"/>
      <c r="JR176" s="28"/>
      <c r="JS176" s="28"/>
      <c r="JT176" s="28"/>
      <c r="JU176" s="28"/>
      <c r="JV176" s="28"/>
      <c r="JW176" s="28"/>
      <c r="JX176" s="28"/>
      <c r="JY176" s="28"/>
      <c r="JZ176" s="28"/>
      <c r="KA176" s="28"/>
      <c r="KB176" s="28"/>
      <c r="KC176" s="28"/>
      <c r="KD176" s="28"/>
      <c r="KE176" s="28"/>
      <c r="KF176" s="28"/>
      <c r="KG176" s="28"/>
      <c r="KH176" s="28"/>
      <c r="KI176" s="28"/>
      <c r="KJ176" s="28"/>
      <c r="KK176" s="28"/>
      <c r="KL176" s="28"/>
      <c r="KM176" s="28"/>
      <c r="KN176" s="28"/>
      <c r="KO176" s="28"/>
      <c r="KP176" s="28"/>
      <c r="KQ176" s="28"/>
      <c r="KR176" s="28"/>
      <c r="KS176" s="28"/>
      <c r="KT176" s="28"/>
      <c r="KU176" s="28"/>
      <c r="KV176" s="28"/>
      <c r="KW176" s="28"/>
      <c r="KX176" s="28"/>
      <c r="KY176" s="28"/>
      <c r="KZ176" s="28"/>
      <c r="LA176" s="28"/>
      <c r="LB176" s="28"/>
      <c r="LC176" s="28"/>
      <c r="LD176" s="28"/>
      <c r="LE176" s="28"/>
      <c r="LF176" s="28"/>
      <c r="LG176" s="28"/>
      <c r="LH176" s="28"/>
      <c r="LI176" s="28"/>
      <c r="LJ176" s="28"/>
      <c r="LK176" s="28"/>
      <c r="LL176" s="28"/>
      <c r="LM176" s="28"/>
      <c r="LN176" s="28"/>
      <c r="LO176" s="28"/>
      <c r="LP176" s="28"/>
      <c r="LQ176" s="28"/>
      <c r="LR176" s="28"/>
      <c r="LS176" s="28"/>
      <c r="LT176" s="28"/>
      <c r="LU176" s="28"/>
      <c r="LV176" s="28"/>
      <c r="LW176" s="28"/>
      <c r="LX176" s="28"/>
      <c r="LY176" s="28"/>
      <c r="LZ176" s="28"/>
      <c r="MA176" s="28"/>
      <c r="MB176" s="28"/>
      <c r="MC176" s="28"/>
      <c r="MD176" s="28"/>
      <c r="ME176" s="28"/>
      <c r="MF176" s="28"/>
      <c r="MG176" s="28"/>
      <c r="MH176" s="28"/>
      <c r="MI176" s="28"/>
      <c r="MJ176" s="28"/>
      <c r="MK176" s="28"/>
      <c r="ML176" s="28"/>
      <c r="MM176" s="28"/>
    </row>
    <row r="177" spans="1:351" x14ac:dyDescent="0.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28"/>
      <c r="HU177" s="28"/>
      <c r="HV177" s="28"/>
      <c r="HW177" s="28"/>
      <c r="HX177" s="28"/>
      <c r="HY177" s="28"/>
      <c r="HZ177" s="28"/>
      <c r="IA177" s="28"/>
      <c r="IB177" s="28"/>
      <c r="IC177" s="28"/>
      <c r="ID177" s="28"/>
      <c r="IE177" s="28"/>
      <c r="IF177" s="28"/>
      <c r="IG177" s="28"/>
      <c r="IH177" s="28"/>
      <c r="II177" s="28"/>
      <c r="IJ177" s="28"/>
      <c r="IK177" s="28"/>
      <c r="IL177" s="28"/>
      <c r="IM177" s="28"/>
      <c r="IN177" s="28"/>
      <c r="IO177" s="28"/>
      <c r="IP177" s="28"/>
      <c r="IQ177" s="28"/>
      <c r="IR177" s="28"/>
      <c r="IS177" s="28"/>
      <c r="IT177" s="28"/>
      <c r="IU177" s="28"/>
      <c r="IV177" s="28"/>
      <c r="IW177" s="28"/>
      <c r="IX177" s="28"/>
      <c r="IY177" s="28"/>
      <c r="IZ177" s="28"/>
      <c r="JA177" s="28"/>
      <c r="JB177" s="28"/>
      <c r="JC177" s="28"/>
      <c r="JD177" s="28"/>
      <c r="JE177" s="28"/>
      <c r="JF177" s="28"/>
      <c r="JG177" s="28"/>
      <c r="JH177" s="28"/>
      <c r="JI177" s="28"/>
      <c r="JJ177" s="28"/>
      <c r="JK177" s="28"/>
      <c r="JL177" s="28"/>
      <c r="JM177" s="28"/>
      <c r="JN177" s="28"/>
      <c r="JO177" s="28"/>
      <c r="JP177" s="28"/>
      <c r="JQ177" s="28"/>
      <c r="JR177" s="28"/>
      <c r="JS177" s="28"/>
      <c r="JT177" s="28"/>
      <c r="JU177" s="28"/>
      <c r="JV177" s="28"/>
      <c r="JW177" s="28"/>
      <c r="JX177" s="28"/>
      <c r="JY177" s="28"/>
      <c r="JZ177" s="28"/>
      <c r="KA177" s="28"/>
      <c r="KB177" s="28"/>
      <c r="KC177" s="28"/>
      <c r="KD177" s="28"/>
      <c r="KE177" s="28"/>
      <c r="KF177" s="28"/>
      <c r="KG177" s="28"/>
      <c r="KH177" s="28"/>
      <c r="KI177" s="28"/>
      <c r="KJ177" s="28"/>
      <c r="KK177" s="28"/>
      <c r="KL177" s="28"/>
      <c r="KM177" s="28"/>
      <c r="KN177" s="28"/>
      <c r="KO177" s="28"/>
      <c r="KP177" s="28"/>
      <c r="KQ177" s="28"/>
      <c r="KR177" s="28"/>
      <c r="KS177" s="28"/>
      <c r="KT177" s="28"/>
      <c r="KU177" s="28"/>
      <c r="KV177" s="28"/>
      <c r="KW177" s="28"/>
      <c r="KX177" s="28"/>
      <c r="KY177" s="28"/>
      <c r="KZ177" s="28"/>
      <c r="LA177" s="28"/>
      <c r="LB177" s="28"/>
      <c r="LC177" s="28"/>
      <c r="LD177" s="28"/>
      <c r="LE177" s="28"/>
      <c r="LF177" s="28"/>
      <c r="LG177" s="28"/>
      <c r="LH177" s="28"/>
      <c r="LI177" s="28"/>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row>
    <row r="178" spans="1:351" x14ac:dyDescent="0.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28"/>
      <c r="HU178" s="28"/>
      <c r="HV178" s="28"/>
      <c r="HW178" s="28"/>
      <c r="HX178" s="28"/>
      <c r="HY178" s="28"/>
      <c r="HZ178" s="28"/>
      <c r="IA178" s="28"/>
      <c r="IB178" s="28"/>
      <c r="IC178" s="28"/>
      <c r="ID178" s="28"/>
      <c r="IE178" s="28"/>
      <c r="IF178" s="28"/>
      <c r="IG178" s="28"/>
      <c r="IH178" s="28"/>
      <c r="II178" s="28"/>
      <c r="IJ178" s="28"/>
      <c r="IK178" s="28"/>
      <c r="IL178" s="28"/>
      <c r="IM178" s="28"/>
      <c r="IN178" s="28"/>
      <c r="IO178" s="28"/>
      <c r="IP178" s="28"/>
      <c r="IQ178" s="28"/>
      <c r="IR178" s="28"/>
      <c r="IS178" s="28"/>
      <c r="IT178" s="28"/>
      <c r="IU178" s="28"/>
      <c r="IV178" s="28"/>
      <c r="IW178" s="28"/>
      <c r="IX178" s="28"/>
      <c r="IY178" s="28"/>
      <c r="IZ178" s="28"/>
      <c r="JA178" s="28"/>
      <c r="JB178" s="28"/>
      <c r="JC178" s="28"/>
      <c r="JD178" s="28"/>
      <c r="JE178" s="28"/>
      <c r="JF178" s="28"/>
      <c r="JG178" s="28"/>
      <c r="JH178" s="28"/>
      <c r="JI178" s="28"/>
      <c r="JJ178" s="28"/>
      <c r="JK178" s="28"/>
      <c r="JL178" s="28"/>
      <c r="JM178" s="28"/>
      <c r="JN178" s="28"/>
      <c r="JO178" s="28"/>
      <c r="JP178" s="28"/>
      <c r="JQ178" s="28"/>
      <c r="JR178" s="28"/>
      <c r="JS178" s="28"/>
      <c r="JT178" s="28"/>
      <c r="JU178" s="28"/>
      <c r="JV178" s="28"/>
      <c r="JW178" s="28"/>
      <c r="JX178" s="28"/>
      <c r="JY178" s="28"/>
      <c r="JZ178" s="28"/>
      <c r="KA178" s="28"/>
      <c r="KB178" s="28"/>
      <c r="KC178" s="28"/>
      <c r="KD178" s="28"/>
      <c r="KE178" s="28"/>
      <c r="KF178" s="28"/>
      <c r="KG178" s="28"/>
      <c r="KH178" s="28"/>
      <c r="KI178" s="28"/>
      <c r="KJ178" s="28"/>
      <c r="KK178" s="28"/>
      <c r="KL178" s="28"/>
      <c r="KM178" s="28"/>
      <c r="KN178" s="28"/>
      <c r="KO178" s="28"/>
      <c r="KP178" s="28"/>
      <c r="KQ178" s="28"/>
      <c r="KR178" s="28"/>
      <c r="KS178" s="28"/>
      <c r="KT178" s="28"/>
      <c r="KU178" s="28"/>
      <c r="KV178" s="28"/>
      <c r="KW178" s="28"/>
      <c r="KX178" s="28"/>
      <c r="KY178" s="28"/>
      <c r="KZ178" s="28"/>
      <c r="LA178" s="28"/>
      <c r="LB178" s="28"/>
      <c r="LC178" s="28"/>
      <c r="LD178" s="28"/>
      <c r="LE178" s="28"/>
      <c r="LF178" s="28"/>
      <c r="LG178" s="28"/>
      <c r="LH178" s="28"/>
      <c r="LI178" s="28"/>
      <c r="LJ178" s="28"/>
      <c r="LK178" s="28"/>
      <c r="LL178" s="28"/>
      <c r="LM178" s="28"/>
      <c r="LN178" s="28"/>
      <c r="LO178" s="28"/>
      <c r="LP178" s="28"/>
      <c r="LQ178" s="28"/>
      <c r="LR178" s="28"/>
      <c r="LS178" s="28"/>
      <c r="LT178" s="28"/>
      <c r="LU178" s="28"/>
      <c r="LV178" s="28"/>
      <c r="LW178" s="28"/>
      <c r="LX178" s="28"/>
      <c r="LY178" s="28"/>
      <c r="LZ178" s="28"/>
      <c r="MA178" s="28"/>
      <c r="MB178" s="28"/>
      <c r="MC178" s="28"/>
      <c r="MD178" s="28"/>
      <c r="ME178" s="28"/>
      <c r="MF178" s="28"/>
      <c r="MG178" s="28"/>
      <c r="MH178" s="28"/>
      <c r="MI178" s="28"/>
      <c r="MJ178" s="28"/>
      <c r="MK178" s="28"/>
      <c r="ML178" s="28"/>
      <c r="MM178" s="28"/>
    </row>
    <row r="179" spans="1:351" x14ac:dyDescent="0.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28"/>
      <c r="HU179" s="28"/>
      <c r="HV179" s="28"/>
      <c r="HW179" s="28"/>
      <c r="HX179" s="28"/>
      <c r="HY179" s="28"/>
      <c r="HZ179" s="28"/>
      <c r="IA179" s="28"/>
      <c r="IB179" s="28"/>
      <c r="IC179" s="28"/>
      <c r="ID179" s="28"/>
      <c r="IE179" s="28"/>
      <c r="IF179" s="28"/>
      <c r="IG179" s="28"/>
      <c r="IH179" s="28"/>
      <c r="II179" s="28"/>
      <c r="IJ179" s="28"/>
      <c r="IK179" s="28"/>
      <c r="IL179" s="28"/>
      <c r="IM179" s="28"/>
      <c r="IN179" s="28"/>
      <c r="IO179" s="28"/>
      <c r="IP179" s="28"/>
      <c r="IQ179" s="28"/>
      <c r="IR179" s="28"/>
      <c r="IS179" s="28"/>
      <c r="IT179" s="28"/>
      <c r="IU179" s="28"/>
      <c r="IV179" s="28"/>
      <c r="IW179" s="28"/>
      <c r="IX179" s="28"/>
      <c r="IY179" s="28"/>
      <c r="IZ179" s="28"/>
      <c r="JA179" s="28"/>
      <c r="JB179" s="28"/>
      <c r="JC179" s="28"/>
      <c r="JD179" s="28"/>
      <c r="JE179" s="28"/>
      <c r="JF179" s="28"/>
      <c r="JG179" s="28"/>
      <c r="JH179" s="28"/>
      <c r="JI179" s="28"/>
      <c r="JJ179" s="28"/>
      <c r="JK179" s="28"/>
      <c r="JL179" s="28"/>
      <c r="JM179" s="28"/>
      <c r="JN179" s="28"/>
      <c r="JO179" s="28"/>
      <c r="JP179" s="28"/>
      <c r="JQ179" s="28"/>
      <c r="JR179" s="28"/>
      <c r="JS179" s="28"/>
      <c r="JT179" s="28"/>
      <c r="JU179" s="28"/>
      <c r="JV179" s="28"/>
      <c r="JW179" s="28"/>
      <c r="JX179" s="28"/>
      <c r="JY179" s="28"/>
      <c r="JZ179" s="28"/>
      <c r="KA179" s="28"/>
      <c r="KB179" s="28"/>
      <c r="KC179" s="28"/>
      <c r="KD179" s="28"/>
      <c r="KE179" s="28"/>
      <c r="KF179" s="28"/>
      <c r="KG179" s="28"/>
      <c r="KH179" s="28"/>
      <c r="KI179" s="28"/>
      <c r="KJ179" s="28"/>
      <c r="KK179" s="28"/>
      <c r="KL179" s="28"/>
      <c r="KM179" s="28"/>
      <c r="KN179" s="28"/>
      <c r="KO179" s="28"/>
      <c r="KP179" s="28"/>
      <c r="KQ179" s="28"/>
      <c r="KR179" s="28"/>
      <c r="KS179" s="28"/>
      <c r="KT179" s="28"/>
      <c r="KU179" s="28"/>
      <c r="KV179" s="28"/>
      <c r="KW179" s="28"/>
      <c r="KX179" s="28"/>
      <c r="KY179" s="28"/>
      <c r="KZ179" s="28"/>
      <c r="LA179" s="28"/>
      <c r="LB179" s="28"/>
      <c r="LC179" s="28"/>
      <c r="LD179" s="28"/>
      <c r="LE179" s="28"/>
      <c r="LF179" s="28"/>
      <c r="LG179" s="28"/>
      <c r="LH179" s="28"/>
      <c r="LI179" s="28"/>
      <c r="LJ179" s="28"/>
      <c r="LK179" s="28"/>
      <c r="LL179" s="28"/>
      <c r="LM179" s="28"/>
      <c r="LN179" s="28"/>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row>
    <row r="180" spans="1:351" x14ac:dyDescent="0.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28"/>
      <c r="HU180" s="28"/>
      <c r="HV180" s="28"/>
      <c r="HW180" s="28"/>
      <c r="HX180" s="28"/>
      <c r="HY180" s="28"/>
      <c r="HZ180" s="28"/>
      <c r="IA180" s="28"/>
      <c r="IB180" s="28"/>
      <c r="IC180" s="28"/>
      <c r="ID180" s="28"/>
      <c r="IE180" s="28"/>
      <c r="IF180" s="28"/>
      <c r="IG180" s="28"/>
      <c r="IH180" s="28"/>
      <c r="II180" s="28"/>
      <c r="IJ180" s="28"/>
      <c r="IK180" s="28"/>
      <c r="IL180" s="28"/>
      <c r="IM180" s="28"/>
      <c r="IN180" s="28"/>
      <c r="IO180" s="28"/>
      <c r="IP180" s="28"/>
      <c r="IQ180" s="28"/>
      <c r="IR180" s="28"/>
      <c r="IS180" s="28"/>
      <c r="IT180" s="28"/>
      <c r="IU180" s="28"/>
      <c r="IV180" s="28"/>
      <c r="IW180" s="28"/>
      <c r="IX180" s="28"/>
      <c r="IY180" s="28"/>
      <c r="IZ180" s="28"/>
      <c r="JA180" s="28"/>
      <c r="JB180" s="28"/>
      <c r="JC180" s="28"/>
      <c r="JD180" s="28"/>
      <c r="JE180" s="28"/>
      <c r="JF180" s="28"/>
      <c r="JG180" s="28"/>
      <c r="JH180" s="28"/>
      <c r="JI180" s="28"/>
      <c r="JJ180" s="28"/>
      <c r="JK180" s="28"/>
      <c r="JL180" s="28"/>
      <c r="JM180" s="28"/>
      <c r="JN180" s="28"/>
      <c r="JO180" s="28"/>
      <c r="JP180" s="28"/>
      <c r="JQ180" s="28"/>
      <c r="JR180" s="28"/>
      <c r="JS180" s="28"/>
      <c r="JT180" s="28"/>
      <c r="JU180" s="28"/>
      <c r="JV180" s="28"/>
      <c r="JW180" s="28"/>
      <c r="JX180" s="28"/>
      <c r="JY180" s="28"/>
      <c r="JZ180" s="28"/>
      <c r="KA180" s="28"/>
      <c r="KB180" s="28"/>
      <c r="KC180" s="28"/>
      <c r="KD180" s="28"/>
      <c r="KE180" s="28"/>
      <c r="KF180" s="28"/>
      <c r="KG180" s="28"/>
      <c r="KH180" s="28"/>
      <c r="KI180" s="28"/>
      <c r="KJ180" s="28"/>
      <c r="KK180" s="28"/>
      <c r="KL180" s="28"/>
      <c r="KM180" s="28"/>
      <c r="KN180" s="28"/>
      <c r="KO180" s="28"/>
      <c r="KP180" s="28"/>
      <c r="KQ180" s="28"/>
      <c r="KR180" s="28"/>
      <c r="KS180" s="28"/>
      <c r="KT180" s="28"/>
      <c r="KU180" s="28"/>
      <c r="KV180" s="28"/>
      <c r="KW180" s="28"/>
      <c r="KX180" s="28"/>
      <c r="KY180" s="28"/>
      <c r="KZ180" s="28"/>
      <c r="LA180" s="28"/>
      <c r="LB180" s="28"/>
      <c r="LC180" s="28"/>
      <c r="LD180" s="28"/>
      <c r="LE180" s="28"/>
      <c r="LF180" s="28"/>
      <c r="LG180" s="28"/>
      <c r="LH180" s="28"/>
      <c r="LI180" s="28"/>
      <c r="LJ180" s="28"/>
      <c r="LK180" s="28"/>
      <c r="LL180" s="28"/>
      <c r="LM180" s="28"/>
      <c r="LN180" s="28"/>
      <c r="LO180" s="28"/>
      <c r="LP180" s="28"/>
      <c r="LQ180" s="28"/>
      <c r="LR180" s="28"/>
      <c r="LS180" s="28"/>
      <c r="LT180" s="28"/>
      <c r="LU180" s="28"/>
      <c r="LV180" s="28"/>
      <c r="LW180" s="28"/>
      <c r="LX180" s="28"/>
      <c r="LY180" s="28"/>
      <c r="LZ180" s="28"/>
      <c r="MA180" s="28"/>
      <c r="MB180" s="28"/>
      <c r="MC180" s="28"/>
      <c r="MD180" s="28"/>
      <c r="ME180" s="28"/>
      <c r="MF180" s="28"/>
      <c r="MG180" s="28"/>
      <c r="MH180" s="28"/>
      <c r="MI180" s="28"/>
      <c r="MJ180" s="28"/>
      <c r="MK180" s="28"/>
      <c r="ML180" s="28"/>
      <c r="MM180" s="28"/>
    </row>
    <row r="181" spans="1:351" x14ac:dyDescent="0.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28"/>
      <c r="HU181" s="28"/>
      <c r="HV181" s="28"/>
      <c r="HW181" s="28"/>
      <c r="HX181" s="28"/>
      <c r="HY181" s="28"/>
      <c r="HZ181" s="28"/>
      <c r="IA181" s="28"/>
      <c r="IB181" s="28"/>
      <c r="IC181" s="28"/>
      <c r="ID181" s="28"/>
      <c r="IE181" s="28"/>
      <c r="IF181" s="28"/>
      <c r="IG181" s="28"/>
      <c r="IH181" s="28"/>
      <c r="II181" s="28"/>
      <c r="IJ181" s="28"/>
      <c r="IK181" s="28"/>
      <c r="IL181" s="28"/>
      <c r="IM181" s="28"/>
      <c r="IN181" s="28"/>
      <c r="IO181" s="28"/>
      <c r="IP181" s="28"/>
      <c r="IQ181" s="28"/>
      <c r="IR181" s="28"/>
      <c r="IS181" s="28"/>
      <c r="IT181" s="28"/>
      <c r="IU181" s="28"/>
      <c r="IV181" s="28"/>
      <c r="IW181" s="28"/>
      <c r="IX181" s="28"/>
      <c r="IY181" s="28"/>
      <c r="IZ181" s="28"/>
      <c r="JA181" s="28"/>
      <c r="JB181" s="28"/>
      <c r="JC181" s="28"/>
      <c r="JD181" s="28"/>
      <c r="JE181" s="28"/>
      <c r="JF181" s="28"/>
      <c r="JG181" s="28"/>
      <c r="JH181" s="28"/>
      <c r="JI181" s="28"/>
      <c r="JJ181" s="28"/>
      <c r="JK181" s="28"/>
      <c r="JL181" s="28"/>
      <c r="JM181" s="28"/>
      <c r="JN181" s="28"/>
      <c r="JO181" s="28"/>
      <c r="JP181" s="28"/>
      <c r="JQ181" s="28"/>
      <c r="JR181" s="28"/>
      <c r="JS181" s="28"/>
      <c r="JT181" s="28"/>
      <c r="JU181" s="28"/>
      <c r="JV181" s="28"/>
      <c r="JW181" s="28"/>
      <c r="JX181" s="28"/>
      <c r="JY181" s="28"/>
      <c r="JZ181" s="28"/>
      <c r="KA181" s="28"/>
      <c r="KB181" s="28"/>
      <c r="KC181" s="28"/>
      <c r="KD181" s="28"/>
      <c r="KE181" s="28"/>
      <c r="KF181" s="28"/>
      <c r="KG181" s="28"/>
      <c r="KH181" s="28"/>
      <c r="KI181" s="28"/>
      <c r="KJ181" s="28"/>
      <c r="KK181" s="28"/>
      <c r="KL181" s="28"/>
      <c r="KM181" s="28"/>
      <c r="KN181" s="28"/>
      <c r="KO181" s="28"/>
      <c r="KP181" s="28"/>
      <c r="KQ181" s="28"/>
      <c r="KR181" s="28"/>
      <c r="KS181" s="28"/>
      <c r="KT181" s="28"/>
      <c r="KU181" s="28"/>
      <c r="KV181" s="28"/>
      <c r="KW181" s="28"/>
      <c r="KX181" s="28"/>
      <c r="KY181" s="28"/>
      <c r="KZ181" s="28"/>
      <c r="LA181" s="28"/>
      <c r="LB181" s="28"/>
      <c r="LC181" s="28"/>
      <c r="LD181" s="28"/>
      <c r="LE181" s="28"/>
      <c r="LF181" s="28"/>
      <c r="LG181" s="28"/>
      <c r="LH181" s="28"/>
      <c r="LI181" s="28"/>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c r="MJ181" s="28"/>
      <c r="MK181" s="28"/>
      <c r="ML181" s="28"/>
      <c r="MM181" s="28"/>
    </row>
    <row r="182" spans="1:351" x14ac:dyDescent="0.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28"/>
      <c r="HV182" s="28"/>
      <c r="HW182" s="28"/>
      <c r="HX182" s="28"/>
      <c r="HY182" s="28"/>
      <c r="HZ182" s="28"/>
      <c r="IA182" s="28"/>
      <c r="IB182" s="28"/>
      <c r="IC182" s="28"/>
      <c r="ID182" s="28"/>
      <c r="IE182" s="28"/>
      <c r="IF182" s="28"/>
      <c r="IG182" s="28"/>
      <c r="IH182" s="28"/>
      <c r="II182" s="28"/>
      <c r="IJ182" s="28"/>
      <c r="IK182" s="28"/>
      <c r="IL182" s="28"/>
      <c r="IM182" s="28"/>
      <c r="IN182" s="28"/>
      <c r="IO182" s="28"/>
      <c r="IP182" s="28"/>
      <c r="IQ182" s="28"/>
      <c r="IR182" s="28"/>
      <c r="IS182" s="28"/>
      <c r="IT182" s="28"/>
      <c r="IU182" s="28"/>
      <c r="IV182" s="28"/>
      <c r="IW182" s="28"/>
      <c r="IX182" s="28"/>
      <c r="IY182" s="28"/>
      <c r="IZ182" s="28"/>
      <c r="JA182" s="28"/>
      <c r="JB182" s="28"/>
      <c r="JC182" s="28"/>
      <c r="JD182" s="28"/>
      <c r="JE182" s="28"/>
      <c r="JF182" s="28"/>
      <c r="JG182" s="28"/>
      <c r="JH182" s="28"/>
      <c r="JI182" s="28"/>
      <c r="JJ182" s="28"/>
      <c r="JK182" s="28"/>
      <c r="JL182" s="28"/>
      <c r="JM182" s="28"/>
      <c r="JN182" s="28"/>
      <c r="JO182" s="28"/>
      <c r="JP182" s="28"/>
      <c r="JQ182" s="28"/>
      <c r="JR182" s="28"/>
      <c r="JS182" s="28"/>
      <c r="JT182" s="28"/>
      <c r="JU182" s="28"/>
      <c r="JV182" s="28"/>
      <c r="JW182" s="28"/>
      <c r="JX182" s="28"/>
      <c r="JY182" s="28"/>
      <c r="JZ182" s="28"/>
      <c r="KA182" s="28"/>
      <c r="KB182" s="28"/>
      <c r="KC182" s="28"/>
      <c r="KD182" s="28"/>
      <c r="KE182" s="28"/>
      <c r="KF182" s="28"/>
      <c r="KG182" s="28"/>
      <c r="KH182" s="28"/>
      <c r="KI182" s="28"/>
      <c r="KJ182" s="28"/>
      <c r="KK182" s="28"/>
      <c r="KL182" s="28"/>
      <c r="KM182" s="28"/>
      <c r="KN182" s="28"/>
      <c r="KO182" s="28"/>
      <c r="KP182" s="28"/>
      <c r="KQ182" s="28"/>
      <c r="KR182" s="28"/>
      <c r="KS182" s="28"/>
      <c r="KT182" s="28"/>
      <c r="KU182" s="28"/>
      <c r="KV182" s="28"/>
      <c r="KW182" s="28"/>
      <c r="KX182" s="28"/>
      <c r="KY182" s="28"/>
      <c r="KZ182" s="28"/>
      <c r="LA182" s="28"/>
      <c r="LB182" s="28"/>
      <c r="LC182" s="28"/>
      <c r="LD182" s="28"/>
      <c r="LE182" s="28"/>
      <c r="LF182" s="28"/>
      <c r="LG182" s="28"/>
      <c r="LH182" s="28"/>
      <c r="LI182" s="28"/>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row>
    <row r="183" spans="1:351" x14ac:dyDescent="0.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28"/>
      <c r="HW183" s="28"/>
      <c r="HX183" s="28"/>
      <c r="HY183" s="28"/>
      <c r="HZ183" s="28"/>
      <c r="IA183" s="28"/>
      <c r="IB183" s="28"/>
      <c r="IC183" s="28"/>
      <c r="ID183" s="28"/>
      <c r="IE183" s="28"/>
      <c r="IF183" s="28"/>
      <c r="IG183" s="28"/>
      <c r="IH183" s="28"/>
      <c r="II183" s="28"/>
      <c r="IJ183" s="28"/>
      <c r="IK183" s="28"/>
      <c r="IL183" s="28"/>
      <c r="IM183" s="28"/>
      <c r="IN183" s="28"/>
      <c r="IO183" s="28"/>
      <c r="IP183" s="28"/>
      <c r="IQ183" s="28"/>
      <c r="IR183" s="28"/>
      <c r="IS183" s="28"/>
      <c r="IT183" s="28"/>
      <c r="IU183" s="28"/>
      <c r="IV183" s="28"/>
      <c r="IW183" s="28"/>
      <c r="IX183" s="28"/>
      <c r="IY183" s="28"/>
      <c r="IZ183" s="28"/>
      <c r="JA183" s="28"/>
      <c r="JB183" s="28"/>
      <c r="JC183" s="28"/>
      <c r="JD183" s="28"/>
      <c r="JE183" s="28"/>
      <c r="JF183" s="28"/>
      <c r="JG183" s="28"/>
      <c r="JH183" s="28"/>
      <c r="JI183" s="28"/>
      <c r="JJ183" s="28"/>
      <c r="JK183" s="28"/>
      <c r="JL183" s="28"/>
      <c r="JM183" s="28"/>
      <c r="JN183" s="28"/>
      <c r="JO183" s="28"/>
      <c r="JP183" s="28"/>
      <c r="JQ183" s="28"/>
      <c r="JR183" s="28"/>
      <c r="JS183" s="28"/>
      <c r="JT183" s="28"/>
      <c r="JU183" s="28"/>
      <c r="JV183" s="28"/>
      <c r="JW183" s="28"/>
      <c r="JX183" s="28"/>
      <c r="JY183" s="28"/>
      <c r="JZ183" s="28"/>
      <c r="KA183" s="28"/>
      <c r="KB183" s="28"/>
      <c r="KC183" s="28"/>
      <c r="KD183" s="28"/>
      <c r="KE183" s="28"/>
      <c r="KF183" s="28"/>
      <c r="KG183" s="28"/>
      <c r="KH183" s="28"/>
      <c r="KI183" s="28"/>
      <c r="KJ183" s="28"/>
      <c r="KK183" s="28"/>
      <c r="KL183" s="28"/>
      <c r="KM183" s="28"/>
      <c r="KN183" s="28"/>
      <c r="KO183" s="28"/>
      <c r="KP183" s="28"/>
      <c r="KQ183" s="28"/>
      <c r="KR183" s="28"/>
      <c r="KS183" s="28"/>
      <c r="KT183" s="28"/>
      <c r="KU183" s="28"/>
      <c r="KV183" s="28"/>
      <c r="KW183" s="28"/>
      <c r="KX183" s="28"/>
      <c r="KY183" s="28"/>
      <c r="KZ183" s="28"/>
      <c r="LA183" s="28"/>
      <c r="LB183" s="28"/>
      <c r="LC183" s="28"/>
      <c r="LD183" s="28"/>
      <c r="LE183" s="28"/>
      <c r="LF183" s="28"/>
      <c r="LG183" s="28"/>
      <c r="LH183" s="28"/>
      <c r="LI183" s="28"/>
      <c r="LJ183" s="28"/>
      <c r="LK183" s="28"/>
      <c r="LL183" s="28"/>
      <c r="LM183" s="28"/>
      <c r="LN183" s="28"/>
      <c r="LO183" s="28"/>
      <c r="LP183" s="28"/>
      <c r="LQ183" s="28"/>
      <c r="LR183" s="28"/>
      <c r="LS183" s="28"/>
      <c r="LT183" s="28"/>
      <c r="LU183" s="28"/>
      <c r="LV183" s="28"/>
      <c r="LW183" s="28"/>
      <c r="LX183" s="28"/>
      <c r="LY183" s="28"/>
      <c r="LZ183" s="28"/>
      <c r="MA183" s="28"/>
      <c r="MB183" s="28"/>
      <c r="MC183" s="28"/>
      <c r="MD183" s="28"/>
      <c r="ME183" s="28"/>
      <c r="MF183" s="28"/>
      <c r="MG183" s="28"/>
      <c r="MH183" s="28"/>
      <c r="MI183" s="28"/>
      <c r="MJ183" s="28"/>
      <c r="MK183" s="28"/>
      <c r="ML183" s="28"/>
      <c r="MM183" s="28"/>
    </row>
    <row r="184" spans="1:351" x14ac:dyDescent="0.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28"/>
      <c r="HX184" s="28"/>
      <c r="HY184" s="28"/>
      <c r="HZ184" s="28"/>
      <c r="IA184" s="28"/>
      <c r="IB184" s="28"/>
      <c r="IC184" s="28"/>
      <c r="ID184" s="28"/>
      <c r="IE184" s="28"/>
      <c r="IF184" s="28"/>
      <c r="IG184" s="28"/>
      <c r="IH184" s="28"/>
      <c r="II184" s="28"/>
      <c r="IJ184" s="28"/>
      <c r="IK184" s="28"/>
      <c r="IL184" s="28"/>
      <c r="IM184" s="28"/>
      <c r="IN184" s="28"/>
      <c r="IO184" s="28"/>
      <c r="IP184" s="28"/>
      <c r="IQ184" s="28"/>
      <c r="IR184" s="28"/>
      <c r="IS184" s="28"/>
      <c r="IT184" s="28"/>
      <c r="IU184" s="28"/>
      <c r="IV184" s="28"/>
      <c r="IW184" s="28"/>
      <c r="IX184" s="28"/>
      <c r="IY184" s="28"/>
      <c r="IZ184" s="28"/>
      <c r="JA184" s="28"/>
      <c r="JB184" s="28"/>
      <c r="JC184" s="28"/>
      <c r="JD184" s="28"/>
      <c r="JE184" s="28"/>
      <c r="JF184" s="28"/>
      <c r="JG184" s="28"/>
      <c r="JH184" s="28"/>
      <c r="JI184" s="28"/>
      <c r="JJ184" s="28"/>
      <c r="JK184" s="28"/>
      <c r="JL184" s="28"/>
      <c r="JM184" s="28"/>
      <c r="JN184" s="28"/>
      <c r="JO184" s="28"/>
      <c r="JP184" s="28"/>
      <c r="JQ184" s="28"/>
      <c r="JR184" s="28"/>
      <c r="JS184" s="28"/>
      <c r="JT184" s="28"/>
      <c r="JU184" s="28"/>
      <c r="JV184" s="28"/>
      <c r="JW184" s="28"/>
      <c r="JX184" s="28"/>
      <c r="JY184" s="28"/>
      <c r="JZ184" s="28"/>
      <c r="KA184" s="28"/>
      <c r="KB184" s="28"/>
      <c r="KC184" s="28"/>
      <c r="KD184" s="28"/>
      <c r="KE184" s="28"/>
      <c r="KF184" s="28"/>
      <c r="KG184" s="28"/>
      <c r="KH184" s="28"/>
      <c r="KI184" s="28"/>
      <c r="KJ184" s="28"/>
      <c r="KK184" s="28"/>
      <c r="KL184" s="28"/>
      <c r="KM184" s="28"/>
      <c r="KN184" s="28"/>
      <c r="KO184" s="28"/>
      <c r="KP184" s="28"/>
      <c r="KQ184" s="28"/>
      <c r="KR184" s="28"/>
      <c r="KS184" s="28"/>
      <c r="KT184" s="28"/>
      <c r="KU184" s="28"/>
      <c r="KV184" s="28"/>
      <c r="KW184" s="28"/>
      <c r="KX184" s="28"/>
      <c r="KY184" s="28"/>
      <c r="KZ184" s="28"/>
      <c r="LA184" s="28"/>
      <c r="LB184" s="28"/>
      <c r="LC184" s="28"/>
      <c r="LD184" s="28"/>
      <c r="LE184" s="28"/>
      <c r="LF184" s="28"/>
      <c r="LG184" s="28"/>
      <c r="LH184" s="28"/>
      <c r="LI184" s="28"/>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row>
    <row r="185" spans="1:351" x14ac:dyDescent="0.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28"/>
      <c r="HY185" s="28"/>
      <c r="HZ185" s="28"/>
      <c r="IA185" s="28"/>
      <c r="IB185" s="28"/>
      <c r="IC185" s="28"/>
      <c r="ID185" s="28"/>
      <c r="IE185" s="28"/>
      <c r="IF185" s="28"/>
      <c r="IG185" s="28"/>
      <c r="IH185" s="28"/>
      <c r="II185" s="28"/>
      <c r="IJ185" s="28"/>
      <c r="IK185" s="28"/>
      <c r="IL185" s="28"/>
      <c r="IM185" s="28"/>
      <c r="IN185" s="28"/>
      <c r="IO185" s="28"/>
      <c r="IP185" s="28"/>
      <c r="IQ185" s="28"/>
      <c r="IR185" s="28"/>
      <c r="IS185" s="28"/>
      <c r="IT185" s="28"/>
      <c r="IU185" s="28"/>
      <c r="IV185" s="28"/>
      <c r="IW185" s="28"/>
      <c r="IX185" s="28"/>
      <c r="IY185" s="28"/>
      <c r="IZ185" s="28"/>
      <c r="JA185" s="28"/>
      <c r="JB185" s="28"/>
      <c r="JC185" s="28"/>
      <c r="JD185" s="28"/>
      <c r="JE185" s="28"/>
      <c r="JF185" s="28"/>
      <c r="JG185" s="28"/>
      <c r="JH185" s="28"/>
      <c r="JI185" s="28"/>
      <c r="JJ185" s="28"/>
      <c r="JK185" s="28"/>
      <c r="JL185" s="28"/>
      <c r="JM185" s="28"/>
      <c r="JN185" s="28"/>
      <c r="JO185" s="28"/>
      <c r="JP185" s="28"/>
      <c r="JQ185" s="28"/>
      <c r="JR185" s="28"/>
      <c r="JS185" s="28"/>
      <c r="JT185" s="28"/>
      <c r="JU185" s="28"/>
      <c r="JV185" s="28"/>
      <c r="JW185" s="28"/>
      <c r="JX185" s="28"/>
      <c r="JY185" s="28"/>
      <c r="JZ185" s="28"/>
      <c r="KA185" s="28"/>
      <c r="KB185" s="28"/>
      <c r="KC185" s="28"/>
      <c r="KD185" s="28"/>
      <c r="KE185" s="28"/>
      <c r="KF185" s="28"/>
      <c r="KG185" s="28"/>
      <c r="KH185" s="28"/>
      <c r="KI185" s="28"/>
      <c r="KJ185" s="28"/>
      <c r="KK185" s="28"/>
      <c r="KL185" s="28"/>
      <c r="KM185" s="28"/>
      <c r="KN185" s="28"/>
      <c r="KO185" s="28"/>
      <c r="KP185" s="28"/>
      <c r="KQ185" s="28"/>
      <c r="KR185" s="28"/>
      <c r="KS185" s="28"/>
      <c r="KT185" s="28"/>
      <c r="KU185" s="28"/>
      <c r="KV185" s="28"/>
      <c r="KW185" s="28"/>
      <c r="KX185" s="28"/>
      <c r="KY185" s="28"/>
      <c r="KZ185" s="28"/>
      <c r="LA185" s="28"/>
      <c r="LB185" s="28"/>
      <c r="LC185" s="28"/>
      <c r="LD185" s="28"/>
      <c r="LE185" s="28"/>
      <c r="LF185" s="28"/>
      <c r="LG185" s="28"/>
      <c r="LH185" s="28"/>
      <c r="LI185" s="28"/>
      <c r="LJ185" s="28"/>
      <c r="LK185" s="28"/>
      <c r="LL185" s="28"/>
      <c r="LM185" s="28"/>
      <c r="LN185" s="28"/>
      <c r="LO185" s="28"/>
      <c r="LP185" s="28"/>
      <c r="LQ185" s="28"/>
      <c r="LR185" s="28"/>
      <c r="LS185" s="28"/>
      <c r="LT185" s="28"/>
      <c r="LU185" s="28"/>
      <c r="LV185" s="28"/>
      <c r="LW185" s="28"/>
      <c r="LX185" s="28"/>
      <c r="LY185" s="28"/>
      <c r="LZ185" s="28"/>
      <c r="MA185" s="28"/>
      <c r="MB185" s="28"/>
      <c r="MC185" s="28"/>
      <c r="MD185" s="28"/>
      <c r="ME185" s="28"/>
      <c r="MF185" s="28"/>
      <c r="MG185" s="28"/>
      <c r="MH185" s="28"/>
      <c r="MI185" s="28"/>
      <c r="MJ185" s="28"/>
      <c r="MK185" s="28"/>
      <c r="ML185" s="28"/>
      <c r="MM185" s="28"/>
    </row>
    <row r="186" spans="1:351" x14ac:dyDescent="0.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28"/>
      <c r="HX186" s="28"/>
      <c r="HY186" s="28"/>
      <c r="HZ186" s="28"/>
      <c r="IA186" s="28"/>
      <c r="IB186" s="28"/>
      <c r="IC186" s="28"/>
      <c r="ID186" s="28"/>
      <c r="IE186" s="28"/>
      <c r="IF186" s="28"/>
      <c r="IG186" s="28"/>
      <c r="IH186" s="28"/>
      <c r="II186" s="28"/>
      <c r="IJ186" s="28"/>
      <c r="IK186" s="28"/>
      <c r="IL186" s="28"/>
      <c r="IM186" s="28"/>
      <c r="IN186" s="28"/>
      <c r="IO186" s="28"/>
      <c r="IP186" s="28"/>
      <c r="IQ186" s="28"/>
      <c r="IR186" s="28"/>
      <c r="IS186" s="28"/>
      <c r="IT186" s="28"/>
      <c r="IU186" s="28"/>
      <c r="IV186" s="28"/>
      <c r="IW186" s="28"/>
      <c r="IX186" s="28"/>
      <c r="IY186" s="28"/>
      <c r="IZ186" s="28"/>
      <c r="JA186" s="28"/>
      <c r="JB186" s="28"/>
      <c r="JC186" s="28"/>
      <c r="JD186" s="28"/>
      <c r="JE186" s="28"/>
      <c r="JF186" s="28"/>
      <c r="JG186" s="28"/>
      <c r="JH186" s="28"/>
      <c r="JI186" s="28"/>
      <c r="JJ186" s="28"/>
      <c r="JK186" s="28"/>
      <c r="JL186" s="28"/>
      <c r="JM186" s="28"/>
      <c r="JN186" s="28"/>
      <c r="JO186" s="28"/>
      <c r="JP186" s="28"/>
      <c r="JQ186" s="28"/>
      <c r="JR186" s="28"/>
      <c r="JS186" s="28"/>
      <c r="JT186" s="28"/>
      <c r="JU186" s="28"/>
      <c r="JV186" s="28"/>
      <c r="JW186" s="28"/>
      <c r="JX186" s="28"/>
      <c r="JY186" s="28"/>
      <c r="JZ186" s="28"/>
      <c r="KA186" s="28"/>
      <c r="KB186" s="28"/>
      <c r="KC186" s="28"/>
      <c r="KD186" s="28"/>
      <c r="KE186" s="28"/>
      <c r="KF186" s="28"/>
      <c r="KG186" s="28"/>
      <c r="KH186" s="28"/>
      <c r="KI186" s="28"/>
      <c r="KJ186" s="28"/>
      <c r="KK186" s="28"/>
      <c r="KL186" s="28"/>
      <c r="KM186" s="28"/>
      <c r="KN186" s="28"/>
      <c r="KO186" s="28"/>
      <c r="KP186" s="28"/>
      <c r="KQ186" s="28"/>
      <c r="KR186" s="28"/>
      <c r="KS186" s="28"/>
      <c r="KT186" s="28"/>
      <c r="KU186" s="28"/>
      <c r="KV186" s="28"/>
      <c r="KW186" s="28"/>
      <c r="KX186" s="28"/>
      <c r="KY186" s="28"/>
      <c r="KZ186" s="28"/>
      <c r="LA186" s="28"/>
      <c r="LB186" s="28"/>
      <c r="LC186" s="28"/>
      <c r="LD186" s="28"/>
      <c r="LE186" s="28"/>
      <c r="LF186" s="28"/>
      <c r="LG186" s="28"/>
      <c r="LH186" s="28"/>
      <c r="LI186" s="28"/>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c r="MK186" s="28"/>
      <c r="ML186" s="28"/>
      <c r="MM186" s="28"/>
    </row>
    <row r="187" spans="1:351" x14ac:dyDescent="0.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28"/>
      <c r="HY187" s="28"/>
      <c r="HZ187" s="28"/>
      <c r="IA187" s="28"/>
      <c r="IB187" s="28"/>
      <c r="IC187" s="28"/>
      <c r="ID187" s="28"/>
      <c r="IE187" s="28"/>
      <c r="IF187" s="28"/>
      <c r="IG187" s="28"/>
      <c r="IH187" s="28"/>
      <c r="II187" s="28"/>
      <c r="IJ187" s="28"/>
      <c r="IK187" s="28"/>
      <c r="IL187" s="28"/>
      <c r="IM187" s="28"/>
      <c r="IN187" s="28"/>
      <c r="IO187" s="28"/>
      <c r="IP187" s="28"/>
      <c r="IQ187" s="28"/>
      <c r="IR187" s="28"/>
      <c r="IS187" s="28"/>
      <c r="IT187" s="28"/>
      <c r="IU187" s="28"/>
      <c r="IV187" s="28"/>
      <c r="IW187" s="28"/>
      <c r="IX187" s="28"/>
      <c r="IY187" s="28"/>
      <c r="IZ187" s="28"/>
      <c r="JA187" s="28"/>
      <c r="JB187" s="28"/>
      <c r="JC187" s="28"/>
      <c r="JD187" s="28"/>
      <c r="JE187" s="28"/>
      <c r="JF187" s="28"/>
      <c r="JG187" s="28"/>
      <c r="JH187" s="28"/>
      <c r="JI187" s="28"/>
      <c r="JJ187" s="28"/>
      <c r="JK187" s="28"/>
      <c r="JL187" s="28"/>
      <c r="JM187" s="28"/>
      <c r="JN187" s="28"/>
      <c r="JO187" s="28"/>
      <c r="JP187" s="28"/>
      <c r="JQ187" s="28"/>
      <c r="JR187" s="28"/>
      <c r="JS187" s="28"/>
      <c r="JT187" s="28"/>
      <c r="JU187" s="28"/>
      <c r="JV187" s="28"/>
      <c r="JW187" s="28"/>
      <c r="JX187" s="28"/>
      <c r="JY187" s="28"/>
      <c r="JZ187" s="28"/>
      <c r="KA187" s="28"/>
      <c r="KB187" s="28"/>
      <c r="KC187" s="28"/>
      <c r="KD187" s="28"/>
      <c r="KE187" s="28"/>
      <c r="KF187" s="28"/>
      <c r="KG187" s="28"/>
      <c r="KH187" s="28"/>
      <c r="KI187" s="28"/>
      <c r="KJ187" s="28"/>
      <c r="KK187" s="28"/>
      <c r="KL187" s="28"/>
      <c r="KM187" s="28"/>
      <c r="KN187" s="28"/>
      <c r="KO187" s="28"/>
      <c r="KP187" s="28"/>
      <c r="KQ187" s="28"/>
      <c r="KR187" s="28"/>
      <c r="KS187" s="28"/>
      <c r="KT187" s="28"/>
      <c r="KU187" s="28"/>
      <c r="KV187" s="28"/>
      <c r="KW187" s="28"/>
      <c r="KX187" s="28"/>
      <c r="KY187" s="28"/>
      <c r="KZ187" s="28"/>
      <c r="LA187" s="28"/>
      <c r="LB187" s="28"/>
      <c r="LC187" s="28"/>
      <c r="LD187" s="28"/>
      <c r="LE187" s="28"/>
      <c r="LF187" s="28"/>
      <c r="LG187" s="28"/>
      <c r="LH187" s="28"/>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row>
    <row r="188" spans="1:351" x14ac:dyDescent="0.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28"/>
      <c r="HY188" s="28"/>
      <c r="HZ188" s="28"/>
      <c r="IA188" s="28"/>
      <c r="IB188" s="28"/>
      <c r="IC188" s="28"/>
      <c r="ID188" s="28"/>
      <c r="IE188" s="28"/>
      <c r="IF188" s="28"/>
      <c r="IG188" s="28"/>
      <c r="IH188" s="28"/>
      <c r="II188" s="28"/>
      <c r="IJ188" s="28"/>
      <c r="IK188" s="28"/>
      <c r="IL188" s="28"/>
      <c r="IM188" s="28"/>
      <c r="IN188" s="28"/>
      <c r="IO188" s="28"/>
      <c r="IP188" s="28"/>
      <c r="IQ188" s="28"/>
      <c r="IR188" s="28"/>
      <c r="IS188" s="28"/>
      <c r="IT188" s="28"/>
      <c r="IU188" s="28"/>
      <c r="IV188" s="28"/>
      <c r="IW188" s="28"/>
      <c r="IX188" s="28"/>
      <c r="IY188" s="28"/>
      <c r="IZ188" s="28"/>
      <c r="JA188" s="28"/>
      <c r="JB188" s="28"/>
      <c r="JC188" s="28"/>
      <c r="JD188" s="28"/>
      <c r="JE188" s="28"/>
      <c r="JF188" s="28"/>
      <c r="JG188" s="28"/>
      <c r="JH188" s="28"/>
      <c r="JI188" s="28"/>
      <c r="JJ188" s="28"/>
      <c r="JK188" s="28"/>
      <c r="JL188" s="28"/>
      <c r="JM188" s="28"/>
      <c r="JN188" s="28"/>
      <c r="JO188" s="28"/>
      <c r="JP188" s="28"/>
      <c r="JQ188" s="28"/>
      <c r="JR188" s="28"/>
      <c r="JS188" s="28"/>
      <c r="JT188" s="28"/>
      <c r="JU188" s="28"/>
      <c r="JV188" s="28"/>
      <c r="JW188" s="28"/>
      <c r="JX188" s="28"/>
      <c r="JY188" s="28"/>
      <c r="JZ188" s="28"/>
      <c r="KA188" s="28"/>
      <c r="KB188" s="28"/>
      <c r="KC188" s="28"/>
      <c r="KD188" s="28"/>
      <c r="KE188" s="28"/>
      <c r="KF188" s="28"/>
      <c r="KG188" s="28"/>
      <c r="KH188" s="28"/>
      <c r="KI188" s="28"/>
      <c r="KJ188" s="28"/>
      <c r="KK188" s="28"/>
      <c r="KL188" s="28"/>
      <c r="KM188" s="28"/>
      <c r="KN188" s="28"/>
      <c r="KO188" s="28"/>
      <c r="KP188" s="28"/>
      <c r="KQ188" s="28"/>
      <c r="KR188" s="28"/>
      <c r="KS188" s="28"/>
      <c r="KT188" s="28"/>
      <c r="KU188" s="28"/>
      <c r="KV188" s="28"/>
      <c r="KW188" s="28"/>
      <c r="KX188" s="28"/>
      <c r="KY188" s="28"/>
      <c r="KZ188" s="28"/>
      <c r="LA188" s="28"/>
      <c r="LB188" s="28"/>
      <c r="LC188" s="28"/>
      <c r="LD188" s="28"/>
      <c r="LE188" s="28"/>
      <c r="LF188" s="28"/>
      <c r="LG188" s="28"/>
      <c r="LH188" s="28"/>
      <c r="LI188" s="28"/>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row>
    <row r="189" spans="1:351" x14ac:dyDescent="0.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28"/>
      <c r="HY189" s="28"/>
      <c r="HZ189" s="28"/>
      <c r="IA189" s="28"/>
      <c r="IB189" s="28"/>
      <c r="IC189" s="28"/>
      <c r="ID189" s="28"/>
      <c r="IE189" s="28"/>
      <c r="IF189" s="28"/>
      <c r="IG189" s="28"/>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c r="JT189" s="28"/>
      <c r="JU189" s="28"/>
      <c r="JV189" s="28"/>
      <c r="JW189" s="28"/>
      <c r="JX189" s="28"/>
      <c r="JY189" s="28"/>
      <c r="JZ189" s="28"/>
      <c r="KA189" s="28"/>
      <c r="KB189" s="28"/>
      <c r="KC189" s="28"/>
      <c r="KD189" s="28"/>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row>
    <row r="190" spans="1:351" x14ac:dyDescent="0.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28"/>
      <c r="HY190" s="28"/>
      <c r="HZ190" s="28"/>
      <c r="IA190" s="28"/>
      <c r="IB190" s="28"/>
      <c r="IC190" s="28"/>
      <c r="ID190" s="28"/>
      <c r="IE190" s="28"/>
      <c r="IF190" s="28"/>
      <c r="IG190" s="28"/>
      <c r="IH190" s="28"/>
      <c r="II190" s="28"/>
      <c r="IJ190" s="28"/>
      <c r="IK190" s="28"/>
      <c r="IL190" s="28"/>
      <c r="IM190" s="28"/>
      <c r="IN190" s="28"/>
      <c r="IO190" s="28"/>
      <c r="IP190" s="28"/>
      <c r="IQ190" s="28"/>
      <c r="IR190" s="28"/>
      <c r="IS190" s="28"/>
      <c r="IT190" s="28"/>
      <c r="IU190" s="28"/>
      <c r="IV190" s="28"/>
      <c r="IW190" s="28"/>
      <c r="IX190" s="28"/>
      <c r="IY190" s="28"/>
      <c r="IZ190" s="28"/>
      <c r="JA190" s="28"/>
      <c r="JB190" s="28"/>
      <c r="JC190" s="28"/>
      <c r="JD190" s="28"/>
      <c r="JE190" s="28"/>
      <c r="JF190" s="28"/>
      <c r="JG190" s="28"/>
      <c r="JH190" s="28"/>
      <c r="JI190" s="28"/>
      <c r="JJ190" s="28"/>
      <c r="JK190" s="28"/>
      <c r="JL190" s="28"/>
      <c r="JM190" s="28"/>
      <c r="JN190" s="28"/>
      <c r="JO190" s="28"/>
      <c r="JP190" s="28"/>
      <c r="JQ190" s="28"/>
      <c r="JR190" s="28"/>
      <c r="JS190" s="28"/>
      <c r="JT190" s="28"/>
      <c r="JU190" s="28"/>
      <c r="JV190" s="28"/>
      <c r="JW190" s="28"/>
      <c r="JX190" s="28"/>
      <c r="JY190" s="28"/>
      <c r="JZ190" s="28"/>
      <c r="KA190" s="28"/>
      <c r="KB190" s="28"/>
      <c r="KC190" s="28"/>
      <c r="KD190" s="28"/>
      <c r="KE190" s="28"/>
      <c r="KF190" s="28"/>
      <c r="KG190" s="28"/>
      <c r="KH190" s="28"/>
      <c r="KI190" s="28"/>
      <c r="KJ190" s="28"/>
      <c r="KK190" s="28"/>
      <c r="KL190" s="28"/>
      <c r="KM190" s="28"/>
      <c r="KN190" s="28"/>
      <c r="KO190" s="28"/>
      <c r="KP190" s="28"/>
      <c r="KQ190" s="28"/>
      <c r="KR190" s="28"/>
      <c r="KS190" s="28"/>
      <c r="KT190" s="28"/>
      <c r="KU190" s="28"/>
      <c r="KV190" s="28"/>
      <c r="KW190" s="28"/>
      <c r="KX190" s="28"/>
      <c r="KY190" s="28"/>
      <c r="KZ190" s="28"/>
      <c r="LA190" s="28"/>
      <c r="LB190" s="28"/>
      <c r="LC190" s="28"/>
      <c r="LD190" s="28"/>
      <c r="LE190" s="28"/>
      <c r="LF190" s="28"/>
      <c r="LG190" s="28"/>
      <c r="LH190" s="28"/>
      <c r="LI190" s="28"/>
      <c r="LJ190" s="28"/>
      <c r="LK190" s="28"/>
      <c r="LL190" s="28"/>
      <c r="LM190" s="28"/>
      <c r="LN190" s="28"/>
      <c r="LO190" s="28"/>
      <c r="LP190" s="28"/>
      <c r="LQ190" s="28"/>
      <c r="LR190" s="28"/>
      <c r="LS190" s="28"/>
      <c r="LT190" s="28"/>
      <c r="LU190" s="28"/>
      <c r="LV190" s="28"/>
      <c r="LW190" s="28"/>
      <c r="LX190" s="28"/>
      <c r="LY190" s="28"/>
      <c r="LZ190" s="28"/>
      <c r="MA190" s="28"/>
      <c r="MB190" s="28"/>
      <c r="MC190" s="28"/>
      <c r="MD190" s="28"/>
      <c r="ME190" s="28"/>
      <c r="MF190" s="28"/>
      <c r="MG190" s="28"/>
      <c r="MH190" s="28"/>
      <c r="MI190" s="28"/>
      <c r="MJ190" s="28"/>
      <c r="MK190" s="28"/>
      <c r="ML190" s="28"/>
      <c r="MM190" s="28"/>
    </row>
    <row r="191" spans="1:351" x14ac:dyDescent="0.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28"/>
      <c r="HY191" s="28"/>
      <c r="HZ191" s="28"/>
      <c r="IA191" s="28"/>
      <c r="IB191" s="28"/>
      <c r="IC191" s="28"/>
      <c r="ID191" s="28"/>
      <c r="IE191" s="28"/>
      <c r="IF191" s="28"/>
      <c r="IG191" s="28"/>
      <c r="IH191" s="28"/>
      <c r="II191" s="28"/>
      <c r="IJ191" s="28"/>
      <c r="IK191" s="28"/>
      <c r="IL191" s="28"/>
      <c r="IM191" s="28"/>
      <c r="IN191" s="28"/>
      <c r="IO191" s="28"/>
      <c r="IP191" s="28"/>
      <c r="IQ191" s="28"/>
      <c r="IR191" s="28"/>
      <c r="IS191" s="28"/>
      <c r="IT191" s="28"/>
      <c r="IU191" s="28"/>
      <c r="IV191" s="28"/>
      <c r="IW191" s="28"/>
      <c r="IX191" s="28"/>
      <c r="IY191" s="28"/>
      <c r="IZ191" s="28"/>
      <c r="JA191" s="28"/>
      <c r="JB191" s="28"/>
      <c r="JC191" s="28"/>
      <c r="JD191" s="28"/>
      <c r="JE191" s="28"/>
      <c r="JF191" s="28"/>
      <c r="JG191" s="28"/>
      <c r="JH191" s="28"/>
      <c r="JI191" s="28"/>
      <c r="JJ191" s="28"/>
      <c r="JK191" s="28"/>
      <c r="JL191" s="28"/>
      <c r="JM191" s="28"/>
      <c r="JN191" s="28"/>
      <c r="JO191" s="28"/>
      <c r="JP191" s="28"/>
      <c r="JQ191" s="28"/>
      <c r="JR191" s="28"/>
      <c r="JS191" s="28"/>
      <c r="JT191" s="28"/>
      <c r="JU191" s="28"/>
      <c r="JV191" s="28"/>
      <c r="JW191" s="28"/>
      <c r="JX191" s="28"/>
      <c r="JY191" s="28"/>
      <c r="JZ191" s="28"/>
      <c r="KA191" s="28"/>
      <c r="KB191" s="28"/>
      <c r="KC191" s="28"/>
      <c r="KD191" s="28"/>
      <c r="KE191" s="28"/>
      <c r="KF191" s="28"/>
      <c r="KG191" s="28"/>
      <c r="KH191" s="28"/>
      <c r="KI191" s="28"/>
      <c r="KJ191" s="28"/>
      <c r="KK191" s="28"/>
      <c r="KL191" s="28"/>
      <c r="KM191" s="28"/>
      <c r="KN191" s="28"/>
      <c r="KO191" s="28"/>
      <c r="KP191" s="28"/>
      <c r="KQ191" s="28"/>
      <c r="KR191" s="28"/>
      <c r="KS191" s="28"/>
      <c r="KT191" s="28"/>
      <c r="KU191" s="28"/>
      <c r="KV191" s="28"/>
      <c r="KW191" s="28"/>
      <c r="KX191" s="28"/>
      <c r="KY191" s="28"/>
      <c r="KZ191" s="28"/>
      <c r="LA191" s="28"/>
      <c r="LB191" s="28"/>
      <c r="LC191" s="28"/>
      <c r="LD191" s="28"/>
      <c r="LE191" s="28"/>
      <c r="LF191" s="28"/>
      <c r="LG191" s="28"/>
      <c r="LH191" s="28"/>
      <c r="LI191" s="28"/>
      <c r="LJ191" s="28"/>
      <c r="LK191" s="28"/>
      <c r="LL191" s="28"/>
      <c r="LM191" s="28"/>
      <c r="LN191" s="28"/>
      <c r="LO191" s="28"/>
      <c r="LP191" s="28"/>
      <c r="LQ191" s="28"/>
      <c r="LR191" s="28"/>
      <c r="LS191" s="28"/>
      <c r="LT191" s="28"/>
      <c r="LU191" s="28"/>
      <c r="LV191" s="28"/>
      <c r="LW191" s="28"/>
      <c r="LX191" s="28"/>
      <c r="LY191" s="28"/>
      <c r="LZ191" s="28"/>
      <c r="MA191" s="28"/>
      <c r="MB191" s="28"/>
      <c r="MC191" s="28"/>
      <c r="MD191" s="28"/>
      <c r="ME191" s="28"/>
      <c r="MF191" s="28"/>
      <c r="MG191" s="28"/>
      <c r="MH191" s="28"/>
      <c r="MI191" s="28"/>
      <c r="MJ191" s="28"/>
      <c r="MK191" s="28"/>
      <c r="ML191" s="28"/>
      <c r="MM191" s="28"/>
    </row>
    <row r="192" spans="1:351" x14ac:dyDescent="0.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28"/>
      <c r="HZ192" s="28"/>
      <c r="IA192" s="28"/>
      <c r="IB192" s="28"/>
      <c r="IC192" s="28"/>
      <c r="ID192" s="28"/>
      <c r="IE192" s="28"/>
      <c r="IF192" s="28"/>
      <c r="IG192" s="28"/>
      <c r="IH192" s="28"/>
      <c r="II192" s="28"/>
      <c r="IJ192" s="28"/>
      <c r="IK192" s="28"/>
      <c r="IL192" s="28"/>
      <c r="IM192" s="28"/>
      <c r="IN192" s="28"/>
      <c r="IO192" s="28"/>
      <c r="IP192" s="28"/>
      <c r="IQ192" s="28"/>
      <c r="IR192" s="28"/>
      <c r="IS192" s="28"/>
      <c r="IT192" s="28"/>
      <c r="IU192" s="28"/>
      <c r="IV192" s="28"/>
      <c r="IW192" s="28"/>
      <c r="IX192" s="28"/>
      <c r="IY192" s="28"/>
      <c r="IZ192" s="28"/>
      <c r="JA192" s="28"/>
      <c r="JB192" s="28"/>
      <c r="JC192" s="28"/>
      <c r="JD192" s="28"/>
      <c r="JE192" s="28"/>
      <c r="JF192" s="28"/>
      <c r="JG192" s="28"/>
      <c r="JH192" s="28"/>
      <c r="JI192" s="28"/>
      <c r="JJ192" s="28"/>
      <c r="JK192" s="28"/>
      <c r="JL192" s="28"/>
      <c r="JM192" s="28"/>
      <c r="JN192" s="28"/>
      <c r="JO192" s="28"/>
      <c r="JP192" s="28"/>
      <c r="JQ192" s="28"/>
      <c r="JR192" s="28"/>
      <c r="JS192" s="28"/>
      <c r="JT192" s="28"/>
      <c r="JU192" s="28"/>
      <c r="JV192" s="28"/>
      <c r="JW192" s="28"/>
      <c r="JX192" s="28"/>
      <c r="JY192" s="28"/>
      <c r="JZ192" s="28"/>
      <c r="KA192" s="28"/>
      <c r="KB192" s="28"/>
      <c r="KC192" s="28"/>
      <c r="KD192" s="28"/>
      <c r="KE192" s="28"/>
      <c r="KF192" s="28"/>
      <c r="KG192" s="28"/>
      <c r="KH192" s="28"/>
      <c r="KI192" s="28"/>
      <c r="KJ192" s="28"/>
      <c r="KK192" s="28"/>
      <c r="KL192" s="28"/>
      <c r="KM192" s="28"/>
      <c r="KN192" s="28"/>
      <c r="KO192" s="28"/>
      <c r="KP192" s="28"/>
      <c r="KQ192" s="28"/>
      <c r="KR192" s="28"/>
      <c r="KS192" s="28"/>
      <c r="KT192" s="28"/>
      <c r="KU192" s="28"/>
      <c r="KV192" s="28"/>
      <c r="KW192" s="28"/>
      <c r="KX192" s="28"/>
      <c r="KY192" s="28"/>
      <c r="KZ192" s="28"/>
      <c r="LA192" s="28"/>
      <c r="LB192" s="28"/>
      <c r="LC192" s="28"/>
      <c r="LD192" s="28"/>
      <c r="LE192" s="28"/>
      <c r="LF192" s="28"/>
      <c r="LG192" s="28"/>
      <c r="LH192" s="28"/>
      <c r="LI192" s="28"/>
      <c r="LJ192" s="28"/>
      <c r="LK192" s="28"/>
      <c r="LL192" s="28"/>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row>
    <row r="193" spans="1:351" x14ac:dyDescent="0.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28"/>
      <c r="HX193" s="28"/>
      <c r="HY193" s="28"/>
      <c r="HZ193" s="28"/>
      <c r="IA193" s="28"/>
      <c r="IB193" s="28"/>
      <c r="IC193" s="28"/>
      <c r="ID193" s="28"/>
      <c r="IE193" s="28"/>
      <c r="IF193" s="28"/>
      <c r="IG193" s="28"/>
      <c r="IH193" s="28"/>
      <c r="II193" s="28"/>
      <c r="IJ193" s="28"/>
      <c r="IK193" s="28"/>
      <c r="IL193" s="28"/>
      <c r="IM193" s="28"/>
      <c r="IN193" s="28"/>
      <c r="IO193" s="28"/>
      <c r="IP193" s="28"/>
      <c r="IQ193" s="28"/>
      <c r="IR193" s="28"/>
      <c r="IS193" s="28"/>
      <c r="IT193" s="28"/>
      <c r="IU193" s="28"/>
      <c r="IV193" s="28"/>
      <c r="IW193" s="28"/>
      <c r="IX193" s="28"/>
      <c r="IY193" s="28"/>
      <c r="IZ193" s="28"/>
      <c r="JA193" s="28"/>
      <c r="JB193" s="28"/>
      <c r="JC193" s="28"/>
      <c r="JD193" s="28"/>
      <c r="JE193" s="28"/>
      <c r="JF193" s="28"/>
      <c r="JG193" s="28"/>
      <c r="JH193" s="28"/>
      <c r="JI193" s="28"/>
      <c r="JJ193" s="28"/>
      <c r="JK193" s="28"/>
      <c r="JL193" s="28"/>
      <c r="JM193" s="28"/>
      <c r="JN193" s="28"/>
      <c r="JO193" s="28"/>
      <c r="JP193" s="28"/>
      <c r="JQ193" s="28"/>
      <c r="JR193" s="28"/>
      <c r="JS193" s="28"/>
      <c r="JT193" s="28"/>
      <c r="JU193" s="28"/>
      <c r="JV193" s="28"/>
      <c r="JW193" s="28"/>
      <c r="JX193" s="28"/>
      <c r="JY193" s="28"/>
      <c r="JZ193" s="28"/>
      <c r="KA193" s="28"/>
      <c r="KB193" s="28"/>
      <c r="KC193" s="28"/>
      <c r="KD193" s="28"/>
      <c r="KE193" s="28"/>
      <c r="KF193" s="28"/>
      <c r="KG193" s="28"/>
      <c r="KH193" s="28"/>
      <c r="KI193" s="28"/>
      <c r="KJ193" s="28"/>
      <c r="KK193" s="28"/>
      <c r="KL193" s="28"/>
      <c r="KM193" s="28"/>
      <c r="KN193" s="28"/>
      <c r="KO193" s="28"/>
      <c r="KP193" s="28"/>
      <c r="KQ193" s="28"/>
      <c r="KR193" s="28"/>
      <c r="KS193" s="28"/>
      <c r="KT193" s="28"/>
      <c r="KU193" s="28"/>
      <c r="KV193" s="28"/>
      <c r="KW193" s="28"/>
      <c r="KX193" s="28"/>
      <c r="KY193" s="28"/>
      <c r="KZ193" s="28"/>
      <c r="LA193" s="28"/>
      <c r="LB193" s="28"/>
      <c r="LC193" s="28"/>
      <c r="LD193" s="28"/>
      <c r="LE193" s="28"/>
      <c r="LF193" s="28"/>
      <c r="LG193" s="28"/>
      <c r="LH193" s="28"/>
      <c r="LI193" s="28"/>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c r="MK193" s="28"/>
      <c r="ML193" s="28"/>
      <c r="MM193" s="28"/>
    </row>
    <row r="194" spans="1:351" x14ac:dyDescent="0.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c r="JD194" s="28"/>
      <c r="JE194" s="28"/>
      <c r="JF194" s="28"/>
      <c r="JG194" s="28"/>
      <c r="JH194" s="28"/>
      <c r="JI194" s="28"/>
      <c r="JJ194" s="28"/>
      <c r="JK194" s="28"/>
      <c r="JL194" s="28"/>
      <c r="JM194" s="28"/>
      <c r="JN194" s="28"/>
      <c r="JO194" s="28"/>
      <c r="JP194" s="28"/>
      <c r="JQ194" s="28"/>
      <c r="JR194" s="28"/>
      <c r="JS194" s="28"/>
      <c r="JT194" s="28"/>
      <c r="JU194" s="28"/>
      <c r="JV194" s="28"/>
      <c r="JW194" s="28"/>
      <c r="JX194" s="28"/>
      <c r="JY194" s="28"/>
      <c r="JZ194" s="28"/>
      <c r="KA194" s="28"/>
      <c r="KB194" s="28"/>
      <c r="KC194" s="28"/>
      <c r="KD194" s="28"/>
      <c r="KE194" s="28"/>
      <c r="KF194" s="28"/>
      <c r="KG194" s="28"/>
      <c r="KH194" s="28"/>
      <c r="KI194" s="28"/>
      <c r="KJ194" s="28"/>
      <c r="KK194" s="28"/>
      <c r="KL194" s="28"/>
      <c r="KM194" s="28"/>
      <c r="KN194" s="28"/>
      <c r="KO194" s="28"/>
      <c r="KP194" s="28"/>
      <c r="KQ194" s="28"/>
      <c r="KR194" s="28"/>
      <c r="KS194" s="28"/>
      <c r="KT194" s="28"/>
      <c r="KU194" s="28"/>
      <c r="KV194" s="28"/>
      <c r="KW194" s="28"/>
      <c r="KX194" s="28"/>
      <c r="KY194" s="28"/>
      <c r="KZ194" s="28"/>
      <c r="LA194" s="28"/>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A194" s="28"/>
      <c r="MB194" s="28"/>
      <c r="MC194" s="28"/>
      <c r="MD194" s="28"/>
      <c r="ME194" s="28"/>
      <c r="MF194" s="28"/>
      <c r="MG194" s="28"/>
      <c r="MH194" s="28"/>
      <c r="MI194" s="28"/>
      <c r="MJ194" s="28"/>
      <c r="MK194" s="28"/>
      <c r="ML194" s="28"/>
      <c r="MM194" s="28"/>
    </row>
    <row r="195" spans="1:351" x14ac:dyDescent="0.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c r="JT195" s="28"/>
      <c r="JU195" s="28"/>
      <c r="JV195" s="28"/>
      <c r="JW195" s="28"/>
      <c r="JX195" s="28"/>
      <c r="JY195" s="28"/>
      <c r="JZ195" s="28"/>
      <c r="KA195" s="28"/>
      <c r="KB195" s="28"/>
      <c r="KC195" s="28"/>
      <c r="KD195" s="28"/>
      <c r="KE195" s="28"/>
      <c r="KF195" s="28"/>
      <c r="KG195" s="28"/>
      <c r="KH195" s="28"/>
      <c r="KI195" s="28"/>
      <c r="KJ195" s="28"/>
      <c r="KK195" s="28"/>
      <c r="KL195" s="28"/>
      <c r="KM195" s="28"/>
      <c r="KN195" s="28"/>
      <c r="KO195" s="28"/>
      <c r="KP195" s="28"/>
      <c r="KQ195" s="28"/>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A195" s="28"/>
      <c r="MB195" s="28"/>
      <c r="MC195" s="28"/>
      <c r="MD195" s="28"/>
      <c r="ME195" s="28"/>
      <c r="MF195" s="28"/>
      <c r="MG195" s="28"/>
      <c r="MH195" s="28"/>
      <c r="MI195" s="28"/>
      <c r="MJ195" s="28"/>
      <c r="MK195" s="28"/>
      <c r="ML195" s="28"/>
      <c r="MM195" s="28"/>
    </row>
    <row r="196" spans="1:351" x14ac:dyDescent="0.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c r="JD196" s="28"/>
      <c r="JE196" s="28"/>
      <c r="JF196" s="28"/>
      <c r="JG196" s="28"/>
      <c r="JH196" s="28"/>
      <c r="JI196" s="28"/>
      <c r="JJ196" s="28"/>
      <c r="JK196" s="28"/>
      <c r="JL196" s="28"/>
      <c r="JM196" s="28"/>
      <c r="JN196" s="28"/>
      <c r="JO196" s="28"/>
      <c r="JP196" s="28"/>
      <c r="JQ196" s="28"/>
      <c r="JR196" s="28"/>
      <c r="JS196" s="28"/>
      <c r="JT196" s="28"/>
      <c r="JU196" s="28"/>
      <c r="JV196" s="28"/>
      <c r="JW196" s="28"/>
      <c r="JX196" s="28"/>
      <c r="JY196" s="28"/>
      <c r="JZ196" s="28"/>
      <c r="KA196" s="28"/>
      <c r="KB196" s="28"/>
      <c r="KC196" s="28"/>
      <c r="KD196" s="28"/>
      <c r="KE196" s="28"/>
      <c r="KF196" s="28"/>
      <c r="KG196" s="28"/>
      <c r="KH196" s="28"/>
      <c r="KI196" s="28"/>
      <c r="KJ196" s="28"/>
      <c r="KK196" s="28"/>
      <c r="KL196" s="28"/>
      <c r="KM196" s="28"/>
      <c r="KN196" s="28"/>
      <c r="KO196" s="28"/>
      <c r="KP196" s="28"/>
      <c r="KQ196" s="28"/>
      <c r="KR196" s="28"/>
      <c r="KS196" s="28"/>
      <c r="KT196" s="28"/>
      <c r="KU196" s="28"/>
      <c r="KV196" s="28"/>
      <c r="KW196" s="28"/>
      <c r="KX196" s="28"/>
      <c r="KY196" s="28"/>
      <c r="KZ196" s="28"/>
      <c r="LA196" s="28"/>
      <c r="LB196" s="28"/>
      <c r="LC196" s="28"/>
      <c r="LD196" s="28"/>
      <c r="LE196" s="28"/>
      <c r="LF196" s="28"/>
      <c r="LG196" s="28"/>
      <c r="LH196" s="28"/>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row>
    <row r="197" spans="1:351" x14ac:dyDescent="0.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row>
    <row r="198" spans="1:351" x14ac:dyDescent="0.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c r="IE198" s="28"/>
      <c r="IF198" s="28"/>
      <c r="IG198" s="28"/>
      <c r="IH198" s="28"/>
      <c r="II198" s="28"/>
      <c r="IJ198" s="28"/>
      <c r="IK198" s="28"/>
      <c r="IL198" s="28"/>
      <c r="IM198" s="28"/>
      <c r="IN198" s="28"/>
      <c r="IO198" s="28"/>
      <c r="IP198" s="28"/>
      <c r="IQ198" s="28"/>
      <c r="IR198" s="28"/>
      <c r="IS198" s="28"/>
      <c r="IT198" s="28"/>
      <c r="IU198" s="28"/>
      <c r="IV198" s="28"/>
      <c r="IW198" s="28"/>
      <c r="IX198" s="28"/>
      <c r="IY198" s="28"/>
      <c r="IZ198" s="28"/>
      <c r="JA198" s="28"/>
      <c r="JB198" s="28"/>
      <c r="JC198" s="28"/>
      <c r="JD198" s="28"/>
      <c r="JE198" s="28"/>
      <c r="JF198" s="28"/>
      <c r="JG198" s="28"/>
      <c r="JH198" s="28"/>
      <c r="JI198" s="28"/>
      <c r="JJ198" s="28"/>
      <c r="JK198" s="28"/>
      <c r="JL198" s="28"/>
      <c r="JM198" s="28"/>
      <c r="JN198" s="28"/>
      <c r="JO198" s="28"/>
      <c r="JP198" s="28"/>
      <c r="JQ198" s="28"/>
      <c r="JR198" s="28"/>
      <c r="JS198" s="28"/>
      <c r="JT198" s="28"/>
      <c r="JU198" s="28"/>
      <c r="JV198" s="28"/>
      <c r="JW198" s="28"/>
      <c r="JX198" s="28"/>
      <c r="JY198" s="28"/>
      <c r="JZ198" s="28"/>
      <c r="KA198" s="28"/>
      <c r="KB198" s="28"/>
      <c r="KC198" s="28"/>
      <c r="KD198" s="28"/>
      <c r="KE198" s="28"/>
      <c r="KF198" s="28"/>
      <c r="KG198" s="28"/>
      <c r="KH198" s="28"/>
      <c r="KI198" s="28"/>
      <c r="KJ198" s="28"/>
      <c r="KK198" s="28"/>
      <c r="KL198" s="28"/>
      <c r="KM198" s="28"/>
      <c r="KN198" s="28"/>
      <c r="KO198" s="28"/>
      <c r="KP198" s="28"/>
      <c r="KQ198" s="28"/>
      <c r="KR198" s="28"/>
      <c r="KS198" s="28"/>
      <c r="KT198" s="28"/>
      <c r="KU198" s="28"/>
      <c r="KV198" s="28"/>
      <c r="KW198" s="28"/>
      <c r="KX198" s="28"/>
      <c r="KY198" s="28"/>
      <c r="KZ198" s="28"/>
      <c r="LA198" s="28"/>
      <c r="LB198" s="28"/>
      <c r="LC198" s="28"/>
      <c r="LD198" s="28"/>
      <c r="LE198" s="28"/>
      <c r="LF198" s="28"/>
      <c r="LG198" s="28"/>
      <c r="LH198" s="28"/>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row>
    <row r="199" spans="1:351" x14ac:dyDescent="0.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row>
    <row r="200" spans="1:351" x14ac:dyDescent="0.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28"/>
      <c r="II200" s="28"/>
      <c r="IJ200" s="28"/>
      <c r="IK200" s="28"/>
      <c r="IL200" s="28"/>
      <c r="IM200" s="28"/>
      <c r="IN200" s="28"/>
      <c r="IO200" s="28"/>
      <c r="IP200" s="28"/>
      <c r="IQ200" s="28"/>
      <c r="IR200" s="28"/>
      <c r="IS200" s="28"/>
      <c r="IT200" s="28"/>
      <c r="IU200" s="28"/>
      <c r="IV200" s="28"/>
      <c r="IW200" s="28"/>
      <c r="IX200" s="28"/>
      <c r="IY200" s="28"/>
      <c r="IZ200" s="28"/>
      <c r="JA200" s="28"/>
      <c r="JB200" s="28"/>
      <c r="JC200" s="28"/>
      <c r="JD200" s="28"/>
      <c r="JE200" s="28"/>
      <c r="JF200" s="28"/>
      <c r="JG200" s="28"/>
      <c r="JH200" s="28"/>
      <c r="JI200" s="28"/>
      <c r="JJ200" s="28"/>
      <c r="JK200" s="28"/>
      <c r="JL200" s="28"/>
      <c r="JM200" s="28"/>
      <c r="JN200" s="28"/>
      <c r="JO200" s="28"/>
      <c r="JP200" s="28"/>
      <c r="JQ200" s="28"/>
      <c r="JR200" s="28"/>
      <c r="JS200" s="28"/>
      <c r="JT200" s="28"/>
      <c r="JU200" s="28"/>
      <c r="JV200" s="28"/>
      <c r="JW200" s="28"/>
      <c r="JX200" s="28"/>
      <c r="JY200" s="28"/>
      <c r="JZ200" s="28"/>
      <c r="KA200" s="28"/>
      <c r="KB200" s="28"/>
      <c r="KC200" s="28"/>
      <c r="KD200" s="28"/>
      <c r="KE200" s="28"/>
      <c r="KF200" s="28"/>
      <c r="KG200" s="28"/>
      <c r="KH200" s="28"/>
      <c r="KI200" s="28"/>
      <c r="KJ200" s="28"/>
      <c r="KK200" s="28"/>
      <c r="KL200" s="28"/>
      <c r="KM200" s="28"/>
      <c r="KN200" s="28"/>
      <c r="KO200" s="28"/>
      <c r="KP200" s="28"/>
      <c r="KQ200" s="28"/>
      <c r="KR200" s="28"/>
      <c r="KS200" s="28"/>
      <c r="KT200" s="28"/>
      <c r="KU200" s="28"/>
      <c r="KV200" s="28"/>
      <c r="KW200" s="28"/>
      <c r="KX200" s="28"/>
      <c r="KY200" s="28"/>
      <c r="KZ200" s="28"/>
      <c r="LA200" s="28"/>
      <c r="LB200" s="28"/>
      <c r="LC200" s="28"/>
      <c r="LD200" s="28"/>
      <c r="LE200" s="28"/>
      <c r="LF200" s="28"/>
      <c r="LG200" s="28"/>
      <c r="LH200" s="28"/>
      <c r="LI200" s="28"/>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row>
    <row r="201" spans="1:351" x14ac:dyDescent="0.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row>
    <row r="202" spans="1:351" x14ac:dyDescent="0.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28"/>
      <c r="II202" s="28"/>
      <c r="IJ202" s="28"/>
      <c r="IK202" s="28"/>
      <c r="IL202" s="28"/>
      <c r="IM202" s="28"/>
      <c r="IN202" s="28"/>
      <c r="IO202" s="28"/>
      <c r="IP202" s="28"/>
      <c r="IQ202" s="28"/>
      <c r="IR202" s="28"/>
      <c r="IS202" s="28"/>
      <c r="IT202" s="28"/>
      <c r="IU202" s="28"/>
      <c r="IV202" s="28"/>
      <c r="IW202" s="28"/>
      <c r="IX202" s="28"/>
      <c r="IY202" s="28"/>
      <c r="IZ202" s="28"/>
      <c r="JA202" s="28"/>
      <c r="JB202" s="28"/>
      <c r="JC202" s="28"/>
      <c r="JD202" s="28"/>
      <c r="JE202" s="28"/>
      <c r="JF202" s="28"/>
      <c r="JG202" s="28"/>
      <c r="JH202" s="28"/>
      <c r="JI202" s="28"/>
      <c r="JJ202" s="28"/>
      <c r="JK202" s="28"/>
      <c r="JL202" s="28"/>
      <c r="JM202" s="28"/>
      <c r="JN202" s="28"/>
      <c r="JO202" s="28"/>
      <c r="JP202" s="28"/>
      <c r="JQ202" s="28"/>
      <c r="JR202" s="28"/>
      <c r="JS202" s="28"/>
      <c r="JT202" s="28"/>
      <c r="JU202" s="28"/>
      <c r="JV202" s="28"/>
      <c r="JW202" s="28"/>
      <c r="JX202" s="28"/>
      <c r="JY202" s="28"/>
      <c r="JZ202" s="28"/>
      <c r="KA202" s="28"/>
      <c r="KB202" s="28"/>
      <c r="KC202" s="28"/>
      <c r="KD202" s="28"/>
      <c r="KE202" s="28"/>
      <c r="KF202" s="28"/>
      <c r="KG202" s="28"/>
      <c r="KH202" s="28"/>
      <c r="KI202" s="28"/>
      <c r="KJ202" s="28"/>
      <c r="KK202" s="28"/>
      <c r="KL202" s="28"/>
      <c r="KM202" s="28"/>
      <c r="KN202" s="28"/>
      <c r="KO202" s="28"/>
      <c r="KP202" s="28"/>
      <c r="KQ202" s="28"/>
      <c r="KR202" s="28"/>
      <c r="KS202" s="28"/>
      <c r="KT202" s="28"/>
      <c r="KU202" s="28"/>
      <c r="KV202" s="28"/>
      <c r="KW202" s="28"/>
      <c r="KX202" s="28"/>
      <c r="KY202" s="28"/>
      <c r="KZ202" s="28"/>
      <c r="LA202" s="28"/>
      <c r="LB202" s="28"/>
      <c r="LC202" s="28"/>
      <c r="LD202" s="28"/>
      <c r="LE202" s="28"/>
      <c r="LF202" s="28"/>
      <c r="LG202" s="28"/>
      <c r="LH202" s="28"/>
      <c r="LI202" s="28"/>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row>
    <row r="203" spans="1:351" x14ac:dyDescent="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row>
    <row r="204" spans="1:351" x14ac:dyDescent="0.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28"/>
      <c r="HU204" s="28"/>
      <c r="HV204" s="28"/>
      <c r="HW204" s="28"/>
      <c r="HX204" s="28"/>
      <c r="HY204" s="28"/>
      <c r="HZ204" s="28"/>
      <c r="IA204" s="28"/>
      <c r="IB204" s="28"/>
      <c r="IC204" s="28"/>
      <c r="ID204" s="28"/>
      <c r="IE204" s="28"/>
      <c r="IF204" s="28"/>
      <c r="IG204" s="28"/>
      <c r="IH204" s="28"/>
      <c r="II204" s="28"/>
      <c r="IJ204" s="28"/>
      <c r="IK204" s="28"/>
      <c r="IL204" s="28"/>
      <c r="IM204" s="28"/>
      <c r="IN204" s="28"/>
      <c r="IO204" s="28"/>
      <c r="IP204" s="28"/>
      <c r="IQ204" s="28"/>
      <c r="IR204" s="28"/>
      <c r="IS204" s="28"/>
      <c r="IT204" s="28"/>
      <c r="IU204" s="28"/>
      <c r="IV204" s="28"/>
      <c r="IW204" s="28"/>
      <c r="IX204" s="28"/>
      <c r="IY204" s="28"/>
      <c r="IZ204" s="28"/>
      <c r="JA204" s="28"/>
      <c r="JB204" s="28"/>
      <c r="JC204" s="28"/>
      <c r="JD204" s="28"/>
      <c r="JE204" s="28"/>
      <c r="JF204" s="28"/>
      <c r="JG204" s="28"/>
      <c r="JH204" s="28"/>
      <c r="JI204" s="28"/>
      <c r="JJ204" s="28"/>
      <c r="JK204" s="28"/>
      <c r="JL204" s="28"/>
      <c r="JM204" s="28"/>
      <c r="JN204" s="28"/>
      <c r="JO204" s="28"/>
      <c r="JP204" s="28"/>
      <c r="JQ204" s="28"/>
      <c r="JR204" s="28"/>
      <c r="JS204" s="28"/>
      <c r="JT204" s="28"/>
      <c r="JU204" s="28"/>
      <c r="JV204" s="28"/>
      <c r="JW204" s="28"/>
      <c r="JX204" s="28"/>
      <c r="JY204" s="28"/>
      <c r="JZ204" s="28"/>
      <c r="KA204" s="28"/>
      <c r="KB204" s="28"/>
      <c r="KC204" s="28"/>
      <c r="KD204" s="28"/>
      <c r="KE204" s="28"/>
      <c r="KF204" s="28"/>
      <c r="KG204" s="28"/>
      <c r="KH204" s="28"/>
      <c r="KI204" s="28"/>
      <c r="KJ204" s="28"/>
      <c r="KK204" s="28"/>
      <c r="KL204" s="28"/>
      <c r="KM204" s="28"/>
      <c r="KN204" s="28"/>
      <c r="KO204" s="28"/>
      <c r="KP204" s="28"/>
      <c r="KQ204" s="28"/>
      <c r="KR204" s="28"/>
      <c r="KS204" s="28"/>
      <c r="KT204" s="28"/>
      <c r="KU204" s="28"/>
      <c r="KV204" s="28"/>
      <c r="KW204" s="28"/>
      <c r="KX204" s="28"/>
      <c r="KY204" s="28"/>
      <c r="KZ204" s="28"/>
      <c r="LA204" s="28"/>
      <c r="LB204" s="28"/>
      <c r="LC204" s="28"/>
      <c r="LD204" s="28"/>
      <c r="LE204" s="28"/>
      <c r="LF204" s="28"/>
      <c r="LG204" s="28"/>
      <c r="LH204" s="28"/>
      <c r="LI204" s="28"/>
      <c r="LJ204" s="28"/>
      <c r="LK204" s="28"/>
      <c r="LL204" s="28"/>
      <c r="LM204" s="28"/>
      <c r="LN204" s="28"/>
      <c r="LO204" s="28"/>
      <c r="LP204" s="28"/>
      <c r="LQ204" s="28"/>
      <c r="LR204" s="28"/>
      <c r="LS204" s="28"/>
      <c r="LT204" s="28"/>
      <c r="LU204" s="28"/>
      <c r="LV204" s="28"/>
      <c r="LW204" s="28"/>
      <c r="LX204" s="28"/>
      <c r="LY204" s="28"/>
      <c r="LZ204" s="28"/>
      <c r="MA204" s="28"/>
      <c r="MB204" s="28"/>
      <c r="MC204" s="28"/>
      <c r="MD204" s="28"/>
      <c r="ME204" s="28"/>
      <c r="MF204" s="28"/>
      <c r="MG204" s="28"/>
      <c r="MH204" s="28"/>
      <c r="MI204" s="28"/>
      <c r="MJ204" s="28"/>
      <c r="MK204" s="28"/>
      <c r="ML204" s="28"/>
      <c r="MM204" s="28"/>
    </row>
    <row r="205" spans="1:351" x14ac:dyDescent="0.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row>
    <row r="206" spans="1:351" x14ac:dyDescent="0.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28"/>
      <c r="HU206" s="28"/>
      <c r="HV206" s="28"/>
      <c r="HW206" s="28"/>
      <c r="HX206" s="28"/>
      <c r="HY206" s="28"/>
      <c r="HZ206" s="28"/>
      <c r="IA206" s="28"/>
      <c r="IB206" s="28"/>
      <c r="IC206" s="28"/>
      <c r="ID206" s="28"/>
      <c r="IE206" s="28"/>
      <c r="IF206" s="28"/>
      <c r="IG206" s="28"/>
      <c r="IH206" s="28"/>
      <c r="II206" s="28"/>
      <c r="IJ206" s="28"/>
      <c r="IK206" s="28"/>
      <c r="IL206" s="28"/>
      <c r="IM206" s="28"/>
      <c r="IN206" s="28"/>
      <c r="IO206" s="28"/>
      <c r="IP206" s="28"/>
      <c r="IQ206" s="28"/>
      <c r="IR206" s="28"/>
      <c r="IS206" s="28"/>
      <c r="IT206" s="28"/>
      <c r="IU206" s="28"/>
      <c r="IV206" s="28"/>
      <c r="IW206" s="28"/>
      <c r="IX206" s="28"/>
      <c r="IY206" s="28"/>
      <c r="IZ206" s="28"/>
      <c r="JA206" s="28"/>
      <c r="JB206" s="28"/>
      <c r="JC206" s="28"/>
      <c r="JD206" s="28"/>
      <c r="JE206" s="28"/>
      <c r="JF206" s="28"/>
      <c r="JG206" s="28"/>
      <c r="JH206" s="28"/>
      <c r="JI206" s="28"/>
      <c r="JJ206" s="28"/>
      <c r="JK206" s="28"/>
      <c r="JL206" s="28"/>
      <c r="JM206" s="28"/>
      <c r="JN206" s="28"/>
      <c r="JO206" s="28"/>
      <c r="JP206" s="28"/>
      <c r="JQ206" s="28"/>
      <c r="JR206" s="28"/>
      <c r="JS206" s="28"/>
      <c r="JT206" s="28"/>
      <c r="JU206" s="28"/>
      <c r="JV206" s="28"/>
      <c r="JW206" s="28"/>
      <c r="JX206" s="28"/>
      <c r="JY206" s="28"/>
      <c r="JZ206" s="28"/>
      <c r="KA206" s="28"/>
      <c r="KB206" s="28"/>
      <c r="KC206" s="28"/>
      <c r="KD206" s="28"/>
      <c r="KE206" s="28"/>
      <c r="KF206" s="28"/>
      <c r="KG206" s="28"/>
      <c r="KH206" s="28"/>
      <c r="KI206" s="28"/>
      <c r="KJ206" s="28"/>
      <c r="KK206" s="28"/>
      <c r="KL206" s="28"/>
      <c r="KM206" s="28"/>
      <c r="KN206" s="28"/>
      <c r="KO206" s="28"/>
      <c r="KP206" s="28"/>
      <c r="KQ206" s="28"/>
      <c r="KR206" s="28"/>
      <c r="KS206" s="28"/>
      <c r="KT206" s="28"/>
      <c r="KU206" s="28"/>
      <c r="KV206" s="28"/>
      <c r="KW206" s="28"/>
      <c r="KX206" s="28"/>
      <c r="KY206" s="28"/>
      <c r="KZ206" s="28"/>
      <c r="LA206" s="28"/>
      <c r="LB206" s="28"/>
      <c r="LC206" s="28"/>
      <c r="LD206" s="28"/>
      <c r="LE206" s="28"/>
      <c r="LF206" s="28"/>
      <c r="LG206" s="28"/>
      <c r="LH206" s="28"/>
      <c r="LI206" s="28"/>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c r="MF206" s="28"/>
      <c r="MG206" s="28"/>
      <c r="MH206" s="28"/>
      <c r="MI206" s="28"/>
      <c r="MJ206" s="28"/>
      <c r="MK206" s="28"/>
      <c r="ML206" s="28"/>
      <c r="MM206" s="28"/>
    </row>
    <row r="207" spans="1:351" x14ac:dyDescent="0.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28"/>
      <c r="HU207" s="28"/>
      <c r="HV207" s="28"/>
      <c r="HW207" s="28"/>
      <c r="HX207" s="28"/>
      <c r="HY207" s="28"/>
      <c r="HZ207" s="28"/>
      <c r="IA207" s="28"/>
      <c r="IB207" s="28"/>
      <c r="IC207" s="28"/>
      <c r="ID207" s="28"/>
      <c r="IE207" s="28"/>
      <c r="IF207" s="28"/>
      <c r="IG207" s="28"/>
      <c r="IH207" s="28"/>
      <c r="II207" s="28"/>
      <c r="IJ207" s="28"/>
      <c r="IK207" s="28"/>
      <c r="IL207" s="28"/>
      <c r="IM207" s="28"/>
      <c r="IN207" s="28"/>
      <c r="IO207" s="28"/>
      <c r="IP207" s="28"/>
      <c r="IQ207" s="28"/>
      <c r="IR207" s="28"/>
      <c r="IS207" s="28"/>
      <c r="IT207" s="28"/>
      <c r="IU207" s="28"/>
      <c r="IV207" s="28"/>
      <c r="IW207" s="28"/>
      <c r="IX207" s="28"/>
      <c r="IY207" s="28"/>
      <c r="IZ207" s="28"/>
      <c r="JA207" s="28"/>
      <c r="JB207" s="28"/>
      <c r="JC207" s="28"/>
      <c r="JD207" s="28"/>
      <c r="JE207" s="28"/>
      <c r="JF207" s="28"/>
      <c r="JG207" s="28"/>
      <c r="JH207" s="28"/>
      <c r="JI207" s="28"/>
      <c r="JJ207" s="28"/>
      <c r="JK207" s="28"/>
      <c r="JL207" s="28"/>
      <c r="JM207" s="28"/>
      <c r="JN207" s="28"/>
      <c r="JO207" s="28"/>
      <c r="JP207" s="28"/>
      <c r="JQ207" s="28"/>
      <c r="JR207" s="28"/>
      <c r="JS207" s="28"/>
      <c r="JT207" s="28"/>
      <c r="JU207" s="28"/>
      <c r="JV207" s="28"/>
      <c r="JW207" s="28"/>
      <c r="JX207" s="28"/>
      <c r="JY207" s="28"/>
      <c r="JZ207" s="28"/>
      <c r="KA207" s="28"/>
      <c r="KB207" s="28"/>
      <c r="KC207" s="28"/>
      <c r="KD207" s="28"/>
      <c r="KE207" s="28"/>
      <c r="KF207" s="28"/>
      <c r="KG207" s="28"/>
      <c r="KH207" s="28"/>
      <c r="KI207" s="28"/>
      <c r="KJ207" s="28"/>
      <c r="KK207" s="28"/>
      <c r="KL207" s="28"/>
      <c r="KM207" s="28"/>
      <c r="KN207" s="28"/>
      <c r="KO207" s="28"/>
      <c r="KP207" s="28"/>
      <c r="KQ207" s="28"/>
      <c r="KR207" s="28"/>
      <c r="KS207" s="28"/>
      <c r="KT207" s="28"/>
      <c r="KU207" s="28"/>
      <c r="KV207" s="28"/>
      <c r="KW207" s="28"/>
      <c r="KX207" s="28"/>
      <c r="KY207" s="28"/>
      <c r="KZ207" s="28"/>
      <c r="LA207" s="28"/>
      <c r="LB207" s="28"/>
      <c r="LC207" s="28"/>
      <c r="LD207" s="28"/>
      <c r="LE207" s="28"/>
      <c r="LF207" s="28"/>
      <c r="LG207" s="28"/>
      <c r="LH207" s="28"/>
      <c r="LI207" s="28"/>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row>
    <row r="208" spans="1:351" x14ac:dyDescent="0.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28"/>
      <c r="HU208" s="28"/>
      <c r="HV208" s="28"/>
      <c r="HW208" s="28"/>
      <c r="HX208" s="28"/>
      <c r="HY208" s="28"/>
      <c r="HZ208" s="28"/>
      <c r="IA208" s="28"/>
      <c r="IB208" s="28"/>
      <c r="IC208" s="28"/>
      <c r="ID208" s="28"/>
      <c r="IE208" s="28"/>
      <c r="IF208" s="28"/>
      <c r="IG208" s="28"/>
      <c r="IH208" s="28"/>
      <c r="II208" s="28"/>
      <c r="IJ208" s="28"/>
      <c r="IK208" s="28"/>
      <c r="IL208" s="28"/>
      <c r="IM208" s="28"/>
      <c r="IN208" s="28"/>
      <c r="IO208" s="28"/>
      <c r="IP208" s="28"/>
      <c r="IQ208" s="28"/>
      <c r="IR208" s="28"/>
      <c r="IS208" s="28"/>
      <c r="IT208" s="28"/>
      <c r="IU208" s="28"/>
      <c r="IV208" s="28"/>
      <c r="IW208" s="28"/>
      <c r="IX208" s="28"/>
      <c r="IY208" s="28"/>
      <c r="IZ208" s="28"/>
      <c r="JA208" s="28"/>
      <c r="JB208" s="28"/>
      <c r="JC208" s="28"/>
      <c r="JD208" s="28"/>
      <c r="JE208" s="28"/>
      <c r="JF208" s="28"/>
      <c r="JG208" s="28"/>
      <c r="JH208" s="28"/>
      <c r="JI208" s="28"/>
      <c r="JJ208" s="28"/>
      <c r="JK208" s="28"/>
      <c r="JL208" s="28"/>
      <c r="JM208" s="28"/>
      <c r="JN208" s="28"/>
      <c r="JO208" s="28"/>
      <c r="JP208" s="28"/>
      <c r="JQ208" s="28"/>
      <c r="JR208" s="28"/>
      <c r="JS208" s="28"/>
      <c r="JT208" s="28"/>
      <c r="JU208" s="28"/>
      <c r="JV208" s="28"/>
      <c r="JW208" s="28"/>
      <c r="JX208" s="28"/>
      <c r="JY208" s="28"/>
      <c r="JZ208" s="28"/>
      <c r="KA208" s="28"/>
      <c r="KB208" s="28"/>
      <c r="KC208" s="28"/>
      <c r="KD208" s="28"/>
      <c r="KE208" s="28"/>
      <c r="KF208" s="28"/>
      <c r="KG208" s="28"/>
      <c r="KH208" s="28"/>
      <c r="KI208" s="28"/>
      <c r="KJ208" s="28"/>
      <c r="KK208" s="28"/>
      <c r="KL208" s="28"/>
      <c r="KM208" s="28"/>
      <c r="KN208" s="28"/>
      <c r="KO208" s="28"/>
      <c r="KP208" s="28"/>
      <c r="KQ208" s="28"/>
      <c r="KR208" s="28"/>
      <c r="KS208" s="28"/>
      <c r="KT208" s="28"/>
      <c r="KU208" s="28"/>
      <c r="KV208" s="28"/>
      <c r="KW208" s="28"/>
      <c r="KX208" s="28"/>
      <c r="KY208" s="28"/>
      <c r="KZ208" s="28"/>
      <c r="LA208" s="28"/>
      <c r="LB208" s="28"/>
      <c r="LC208" s="28"/>
      <c r="LD208" s="28"/>
      <c r="LE208" s="28"/>
      <c r="LF208" s="28"/>
      <c r="LG208" s="28"/>
      <c r="LH208" s="28"/>
      <c r="LI208" s="28"/>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row>
    <row r="209" spans="1:351" x14ac:dyDescent="0.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28"/>
      <c r="HU209" s="28"/>
      <c r="HV209" s="28"/>
      <c r="HW209" s="28"/>
      <c r="HX209" s="28"/>
      <c r="HY209" s="28"/>
      <c r="HZ209" s="28"/>
      <c r="IA209" s="28"/>
      <c r="IB209" s="28"/>
      <c r="IC209" s="28"/>
      <c r="ID209" s="28"/>
      <c r="IE209" s="28"/>
      <c r="IF209" s="28"/>
      <c r="IG209" s="28"/>
      <c r="IH209" s="28"/>
      <c r="II209" s="28"/>
      <c r="IJ209" s="28"/>
      <c r="IK209" s="28"/>
      <c r="IL209" s="28"/>
      <c r="IM209" s="28"/>
      <c r="IN209" s="28"/>
      <c r="IO209" s="28"/>
      <c r="IP209" s="28"/>
      <c r="IQ209" s="28"/>
      <c r="IR209" s="28"/>
      <c r="IS209" s="28"/>
      <c r="IT209" s="28"/>
      <c r="IU209" s="28"/>
      <c r="IV209" s="28"/>
      <c r="IW209" s="28"/>
      <c r="IX209" s="28"/>
      <c r="IY209" s="28"/>
      <c r="IZ209" s="28"/>
      <c r="JA209" s="28"/>
      <c r="JB209" s="28"/>
      <c r="JC209" s="28"/>
      <c r="JD209" s="28"/>
      <c r="JE209" s="28"/>
      <c r="JF209" s="28"/>
      <c r="JG209" s="28"/>
      <c r="JH209" s="28"/>
      <c r="JI209" s="28"/>
      <c r="JJ209" s="28"/>
      <c r="JK209" s="28"/>
      <c r="JL209" s="28"/>
      <c r="JM209" s="28"/>
      <c r="JN209" s="28"/>
      <c r="JO209" s="28"/>
      <c r="JP209" s="28"/>
      <c r="JQ209" s="28"/>
      <c r="JR209" s="28"/>
      <c r="JS209" s="28"/>
      <c r="JT209" s="28"/>
      <c r="JU209" s="28"/>
      <c r="JV209" s="28"/>
      <c r="JW209" s="28"/>
      <c r="JX209" s="28"/>
      <c r="JY209" s="28"/>
      <c r="JZ209" s="28"/>
      <c r="KA209" s="28"/>
      <c r="KB209" s="28"/>
      <c r="KC209" s="28"/>
      <c r="KD209" s="28"/>
      <c r="KE209" s="28"/>
      <c r="KF209" s="28"/>
      <c r="KG209" s="28"/>
      <c r="KH209" s="28"/>
      <c r="KI209" s="28"/>
      <c r="KJ209" s="28"/>
      <c r="KK209" s="28"/>
      <c r="KL209" s="28"/>
      <c r="KM209" s="28"/>
      <c r="KN209" s="28"/>
      <c r="KO209" s="28"/>
      <c r="KP209" s="28"/>
      <c r="KQ209" s="28"/>
      <c r="KR209" s="28"/>
      <c r="KS209" s="28"/>
      <c r="KT209" s="28"/>
      <c r="KU209" s="28"/>
      <c r="KV209" s="28"/>
      <c r="KW209" s="28"/>
      <c r="KX209" s="28"/>
      <c r="KY209" s="28"/>
      <c r="KZ209" s="28"/>
      <c r="LA209" s="28"/>
      <c r="LB209" s="28"/>
      <c r="LC209" s="28"/>
      <c r="LD209" s="28"/>
      <c r="LE209" s="28"/>
      <c r="LF209" s="28"/>
      <c r="LG209" s="28"/>
      <c r="LH209" s="28"/>
      <c r="LI209" s="28"/>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c r="MI209" s="28"/>
      <c r="MJ209" s="28"/>
      <c r="MK209" s="28"/>
      <c r="ML209" s="28"/>
      <c r="MM209" s="28"/>
    </row>
    <row r="210" spans="1:351" x14ac:dyDescent="0.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28"/>
      <c r="HU210" s="28"/>
      <c r="HV210" s="28"/>
      <c r="HW210" s="28"/>
      <c r="HX210" s="28"/>
      <c r="HY210" s="28"/>
      <c r="HZ210" s="28"/>
      <c r="IA210" s="28"/>
      <c r="IB210" s="28"/>
      <c r="IC210" s="28"/>
      <c r="ID210" s="28"/>
      <c r="IE210" s="28"/>
      <c r="IF210" s="28"/>
      <c r="IG210" s="28"/>
      <c r="IH210" s="28"/>
      <c r="II210" s="28"/>
      <c r="IJ210" s="28"/>
      <c r="IK210" s="28"/>
      <c r="IL210" s="28"/>
      <c r="IM210" s="28"/>
      <c r="IN210" s="28"/>
      <c r="IO210" s="28"/>
      <c r="IP210" s="28"/>
      <c r="IQ210" s="28"/>
      <c r="IR210" s="28"/>
      <c r="IS210" s="28"/>
      <c r="IT210" s="28"/>
      <c r="IU210" s="28"/>
      <c r="IV210" s="28"/>
      <c r="IW210" s="28"/>
      <c r="IX210" s="28"/>
      <c r="IY210" s="28"/>
      <c r="IZ210" s="28"/>
      <c r="JA210" s="28"/>
      <c r="JB210" s="28"/>
      <c r="JC210" s="28"/>
      <c r="JD210" s="28"/>
      <c r="JE210" s="28"/>
      <c r="JF210" s="28"/>
      <c r="JG210" s="28"/>
      <c r="JH210" s="28"/>
      <c r="JI210" s="28"/>
      <c r="JJ210" s="28"/>
      <c r="JK210" s="28"/>
      <c r="JL210" s="28"/>
      <c r="JM210" s="28"/>
      <c r="JN210" s="28"/>
      <c r="JO210" s="28"/>
      <c r="JP210" s="28"/>
      <c r="JQ210" s="28"/>
      <c r="JR210" s="28"/>
      <c r="JS210" s="28"/>
      <c r="JT210" s="28"/>
      <c r="JU210" s="28"/>
      <c r="JV210" s="28"/>
      <c r="JW210" s="28"/>
      <c r="JX210" s="28"/>
      <c r="JY210" s="28"/>
      <c r="JZ210" s="28"/>
      <c r="KA210" s="28"/>
      <c r="KB210" s="28"/>
      <c r="KC210" s="28"/>
      <c r="KD210" s="28"/>
      <c r="KE210" s="28"/>
      <c r="KF210" s="28"/>
      <c r="KG210" s="28"/>
      <c r="KH210" s="28"/>
      <c r="KI210" s="28"/>
      <c r="KJ210" s="28"/>
      <c r="KK210" s="28"/>
      <c r="KL210" s="28"/>
      <c r="KM210" s="28"/>
      <c r="KN210" s="28"/>
      <c r="KO210" s="28"/>
      <c r="KP210" s="28"/>
      <c r="KQ210" s="28"/>
      <c r="KR210" s="28"/>
      <c r="KS210" s="28"/>
      <c r="KT210" s="28"/>
      <c r="KU210" s="28"/>
      <c r="KV210" s="28"/>
      <c r="KW210" s="28"/>
      <c r="KX210" s="28"/>
      <c r="KY210" s="28"/>
      <c r="KZ210" s="28"/>
      <c r="LA210" s="28"/>
      <c r="LB210" s="28"/>
      <c r="LC210" s="28"/>
      <c r="LD210" s="28"/>
      <c r="LE210" s="28"/>
      <c r="LF210" s="28"/>
      <c r="LG210" s="28"/>
      <c r="LH210" s="28"/>
      <c r="LI210" s="28"/>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c r="MI210" s="28"/>
      <c r="MJ210" s="28"/>
      <c r="MK210" s="28"/>
      <c r="ML210" s="28"/>
      <c r="MM210" s="28"/>
    </row>
    <row r="211" spans="1:351" x14ac:dyDescent="0.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28"/>
      <c r="HU211" s="28"/>
      <c r="HV211" s="28"/>
      <c r="HW211" s="28"/>
      <c r="HX211" s="28"/>
      <c r="HY211" s="28"/>
      <c r="HZ211" s="28"/>
      <c r="IA211" s="28"/>
      <c r="IB211" s="28"/>
      <c r="IC211" s="28"/>
      <c r="ID211" s="28"/>
      <c r="IE211" s="28"/>
      <c r="IF211" s="28"/>
      <c r="IG211" s="28"/>
      <c r="IH211" s="28"/>
      <c r="II211" s="28"/>
      <c r="IJ211" s="28"/>
      <c r="IK211" s="28"/>
      <c r="IL211" s="28"/>
      <c r="IM211" s="28"/>
      <c r="IN211" s="28"/>
      <c r="IO211" s="28"/>
      <c r="IP211" s="28"/>
      <c r="IQ211" s="28"/>
      <c r="IR211" s="28"/>
      <c r="IS211" s="28"/>
      <c r="IT211" s="28"/>
      <c r="IU211" s="28"/>
      <c r="IV211" s="28"/>
      <c r="IW211" s="28"/>
      <c r="IX211" s="28"/>
      <c r="IY211" s="28"/>
      <c r="IZ211" s="28"/>
      <c r="JA211" s="28"/>
      <c r="JB211" s="28"/>
      <c r="JC211" s="28"/>
      <c r="JD211" s="28"/>
      <c r="JE211" s="28"/>
      <c r="JF211" s="28"/>
      <c r="JG211" s="28"/>
      <c r="JH211" s="28"/>
      <c r="JI211" s="28"/>
      <c r="JJ211" s="28"/>
      <c r="JK211" s="28"/>
      <c r="JL211" s="28"/>
      <c r="JM211" s="28"/>
      <c r="JN211" s="28"/>
      <c r="JO211" s="28"/>
      <c r="JP211" s="28"/>
      <c r="JQ211" s="28"/>
      <c r="JR211" s="28"/>
      <c r="JS211" s="28"/>
      <c r="JT211" s="28"/>
      <c r="JU211" s="28"/>
      <c r="JV211" s="28"/>
      <c r="JW211" s="28"/>
      <c r="JX211" s="28"/>
      <c r="JY211" s="28"/>
      <c r="JZ211" s="28"/>
      <c r="KA211" s="28"/>
      <c r="KB211" s="28"/>
      <c r="KC211" s="28"/>
      <c r="KD211" s="28"/>
      <c r="KE211" s="28"/>
      <c r="KF211" s="28"/>
      <c r="KG211" s="28"/>
      <c r="KH211" s="28"/>
      <c r="KI211" s="28"/>
      <c r="KJ211" s="28"/>
      <c r="KK211" s="28"/>
      <c r="KL211" s="28"/>
      <c r="KM211" s="28"/>
      <c r="KN211" s="28"/>
      <c r="KO211" s="28"/>
      <c r="KP211" s="28"/>
      <c r="KQ211" s="28"/>
      <c r="KR211" s="28"/>
      <c r="KS211" s="28"/>
      <c r="KT211" s="28"/>
      <c r="KU211" s="28"/>
      <c r="KV211" s="28"/>
      <c r="KW211" s="28"/>
      <c r="KX211" s="28"/>
      <c r="KY211" s="28"/>
      <c r="KZ211" s="28"/>
      <c r="LA211" s="28"/>
      <c r="LB211" s="28"/>
      <c r="LC211" s="28"/>
      <c r="LD211" s="28"/>
      <c r="LE211" s="28"/>
      <c r="LF211" s="28"/>
      <c r="LG211" s="28"/>
      <c r="LH211" s="28"/>
      <c r="LI211" s="28"/>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row>
    <row r="212" spans="1:351" x14ac:dyDescent="0.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28"/>
      <c r="HU212" s="28"/>
      <c r="HV212" s="28"/>
      <c r="HW212" s="28"/>
      <c r="HX212" s="28"/>
      <c r="HY212" s="28"/>
      <c r="HZ212" s="28"/>
      <c r="IA212" s="28"/>
      <c r="IB212" s="28"/>
      <c r="IC212" s="28"/>
      <c r="ID212" s="28"/>
      <c r="IE212" s="28"/>
      <c r="IF212" s="28"/>
      <c r="IG212" s="28"/>
      <c r="IH212" s="28"/>
      <c r="II212" s="28"/>
      <c r="IJ212" s="28"/>
      <c r="IK212" s="28"/>
      <c r="IL212" s="28"/>
      <c r="IM212" s="28"/>
      <c r="IN212" s="28"/>
      <c r="IO212" s="28"/>
      <c r="IP212" s="28"/>
      <c r="IQ212" s="28"/>
      <c r="IR212" s="28"/>
      <c r="IS212" s="28"/>
      <c r="IT212" s="28"/>
      <c r="IU212" s="28"/>
      <c r="IV212" s="28"/>
      <c r="IW212" s="28"/>
      <c r="IX212" s="28"/>
      <c r="IY212" s="28"/>
      <c r="IZ212" s="28"/>
      <c r="JA212" s="28"/>
      <c r="JB212" s="28"/>
      <c r="JC212" s="28"/>
      <c r="JD212" s="28"/>
      <c r="JE212" s="28"/>
      <c r="JF212" s="28"/>
      <c r="JG212" s="28"/>
      <c r="JH212" s="28"/>
      <c r="JI212" s="28"/>
      <c r="JJ212" s="28"/>
      <c r="JK212" s="28"/>
      <c r="JL212" s="28"/>
      <c r="JM212" s="28"/>
      <c r="JN212" s="28"/>
      <c r="JO212" s="28"/>
      <c r="JP212" s="28"/>
      <c r="JQ212" s="28"/>
      <c r="JR212" s="28"/>
      <c r="JS212" s="28"/>
      <c r="JT212" s="28"/>
      <c r="JU212" s="28"/>
      <c r="JV212" s="28"/>
      <c r="JW212" s="28"/>
      <c r="JX212" s="28"/>
      <c r="JY212" s="28"/>
      <c r="JZ212" s="28"/>
      <c r="KA212" s="28"/>
      <c r="KB212" s="28"/>
      <c r="KC212" s="28"/>
      <c r="KD212" s="28"/>
      <c r="KE212" s="28"/>
      <c r="KF212" s="28"/>
      <c r="KG212" s="28"/>
      <c r="KH212" s="28"/>
      <c r="KI212" s="28"/>
      <c r="KJ212" s="28"/>
      <c r="KK212" s="28"/>
      <c r="KL212" s="28"/>
      <c r="KM212" s="28"/>
      <c r="KN212" s="28"/>
      <c r="KO212" s="28"/>
      <c r="KP212" s="28"/>
      <c r="KQ212" s="28"/>
      <c r="KR212" s="28"/>
      <c r="KS212" s="28"/>
      <c r="KT212" s="28"/>
      <c r="KU212" s="28"/>
      <c r="KV212" s="28"/>
      <c r="KW212" s="28"/>
      <c r="KX212" s="28"/>
      <c r="KY212" s="28"/>
      <c r="KZ212" s="28"/>
      <c r="LA212" s="28"/>
      <c r="LB212" s="28"/>
      <c r="LC212" s="28"/>
      <c r="LD212" s="28"/>
      <c r="LE212" s="28"/>
      <c r="LF212" s="28"/>
      <c r="LG212" s="28"/>
      <c r="LH212" s="28"/>
      <c r="LI212" s="28"/>
      <c r="LJ212" s="28"/>
      <c r="LK212" s="28"/>
      <c r="LL212" s="28"/>
      <c r="LM212" s="28"/>
      <c r="LN212" s="28"/>
      <c r="LO212" s="28"/>
      <c r="LP212" s="28"/>
      <c r="LQ212" s="28"/>
      <c r="LR212" s="28"/>
      <c r="LS212" s="28"/>
      <c r="LT212" s="28"/>
      <c r="LU212" s="28"/>
      <c r="LV212" s="28"/>
      <c r="LW212" s="28"/>
      <c r="LX212" s="28"/>
      <c r="LY212" s="28"/>
      <c r="LZ212" s="28"/>
      <c r="MA212" s="28"/>
      <c r="MB212" s="28"/>
      <c r="MC212" s="28"/>
      <c r="MD212" s="28"/>
      <c r="ME212" s="28"/>
      <c r="MF212" s="28"/>
      <c r="MG212" s="28"/>
      <c r="MH212" s="28"/>
      <c r="MI212" s="28"/>
      <c r="MJ212" s="28"/>
      <c r="MK212" s="28"/>
      <c r="ML212" s="28"/>
      <c r="MM212" s="28"/>
    </row>
    <row r="213" spans="1:351" x14ac:dyDescent="0.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28"/>
      <c r="HU213" s="28"/>
      <c r="HV213" s="28"/>
      <c r="HW213" s="28"/>
      <c r="HX213" s="28"/>
      <c r="HY213" s="28"/>
      <c r="HZ213" s="28"/>
      <c r="IA213" s="28"/>
      <c r="IB213" s="28"/>
      <c r="IC213" s="28"/>
      <c r="ID213" s="28"/>
      <c r="IE213" s="28"/>
      <c r="IF213" s="28"/>
      <c r="IG213" s="28"/>
      <c r="IH213" s="28"/>
      <c r="II213" s="28"/>
      <c r="IJ213" s="28"/>
      <c r="IK213" s="28"/>
      <c r="IL213" s="28"/>
      <c r="IM213" s="28"/>
      <c r="IN213" s="28"/>
      <c r="IO213" s="28"/>
      <c r="IP213" s="28"/>
      <c r="IQ213" s="28"/>
      <c r="IR213" s="28"/>
      <c r="IS213" s="28"/>
      <c r="IT213" s="28"/>
      <c r="IU213" s="28"/>
      <c r="IV213" s="28"/>
      <c r="IW213" s="28"/>
      <c r="IX213" s="28"/>
      <c r="IY213" s="28"/>
      <c r="IZ213" s="28"/>
      <c r="JA213" s="28"/>
      <c r="JB213" s="28"/>
      <c r="JC213" s="28"/>
      <c r="JD213" s="28"/>
      <c r="JE213" s="28"/>
      <c r="JF213" s="28"/>
      <c r="JG213" s="28"/>
      <c r="JH213" s="28"/>
      <c r="JI213" s="28"/>
      <c r="JJ213" s="28"/>
      <c r="JK213" s="28"/>
      <c r="JL213" s="28"/>
      <c r="JM213" s="28"/>
      <c r="JN213" s="28"/>
      <c r="JO213" s="28"/>
      <c r="JP213" s="28"/>
      <c r="JQ213" s="28"/>
      <c r="JR213" s="28"/>
      <c r="JS213" s="28"/>
      <c r="JT213" s="28"/>
      <c r="JU213" s="28"/>
      <c r="JV213" s="28"/>
      <c r="JW213" s="28"/>
      <c r="JX213" s="28"/>
      <c r="JY213" s="28"/>
      <c r="JZ213" s="28"/>
      <c r="KA213" s="28"/>
      <c r="KB213" s="28"/>
      <c r="KC213" s="28"/>
      <c r="KD213" s="28"/>
      <c r="KE213" s="28"/>
      <c r="KF213" s="28"/>
      <c r="KG213" s="28"/>
      <c r="KH213" s="28"/>
      <c r="KI213" s="28"/>
      <c r="KJ213" s="28"/>
      <c r="KK213" s="28"/>
      <c r="KL213" s="28"/>
      <c r="KM213" s="28"/>
      <c r="KN213" s="28"/>
      <c r="KO213" s="28"/>
      <c r="KP213" s="28"/>
      <c r="KQ213" s="28"/>
      <c r="KR213" s="28"/>
      <c r="KS213" s="28"/>
      <c r="KT213" s="28"/>
      <c r="KU213" s="28"/>
      <c r="KV213" s="28"/>
      <c r="KW213" s="28"/>
      <c r="KX213" s="28"/>
      <c r="KY213" s="28"/>
      <c r="KZ213" s="28"/>
      <c r="LA213" s="28"/>
      <c r="LB213" s="28"/>
      <c r="LC213" s="28"/>
      <c r="LD213" s="28"/>
      <c r="LE213" s="28"/>
      <c r="LF213" s="28"/>
      <c r="LG213" s="28"/>
      <c r="LH213" s="28"/>
      <c r="LI213" s="28"/>
      <c r="LJ213" s="28"/>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row>
    <row r="214" spans="1:351" x14ac:dyDescent="0.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28"/>
      <c r="HU214" s="28"/>
      <c r="HV214" s="28"/>
      <c r="HW214" s="28"/>
      <c r="HX214" s="28"/>
      <c r="HY214" s="28"/>
      <c r="HZ214" s="28"/>
      <c r="IA214" s="28"/>
      <c r="IB214" s="28"/>
      <c r="IC214" s="28"/>
      <c r="ID214" s="28"/>
      <c r="IE214" s="28"/>
      <c r="IF214" s="28"/>
      <c r="IG214" s="28"/>
      <c r="IH214" s="28"/>
      <c r="II214" s="28"/>
      <c r="IJ214" s="28"/>
      <c r="IK214" s="28"/>
      <c r="IL214" s="28"/>
      <c r="IM214" s="28"/>
      <c r="IN214" s="28"/>
      <c r="IO214" s="28"/>
      <c r="IP214" s="28"/>
      <c r="IQ214" s="28"/>
      <c r="IR214" s="28"/>
      <c r="IS214" s="28"/>
      <c r="IT214" s="28"/>
      <c r="IU214" s="28"/>
      <c r="IV214" s="28"/>
      <c r="IW214" s="28"/>
      <c r="IX214" s="28"/>
      <c r="IY214" s="28"/>
      <c r="IZ214" s="28"/>
      <c r="JA214" s="28"/>
      <c r="JB214" s="28"/>
      <c r="JC214" s="28"/>
      <c r="JD214" s="28"/>
      <c r="JE214" s="28"/>
      <c r="JF214" s="28"/>
      <c r="JG214" s="28"/>
      <c r="JH214" s="28"/>
      <c r="JI214" s="28"/>
      <c r="JJ214" s="28"/>
      <c r="JK214" s="28"/>
      <c r="JL214" s="28"/>
      <c r="JM214" s="28"/>
      <c r="JN214" s="28"/>
      <c r="JO214" s="28"/>
      <c r="JP214" s="28"/>
      <c r="JQ214" s="28"/>
      <c r="JR214" s="28"/>
      <c r="JS214" s="28"/>
      <c r="JT214" s="28"/>
      <c r="JU214" s="28"/>
      <c r="JV214" s="28"/>
      <c r="JW214" s="28"/>
      <c r="JX214" s="28"/>
      <c r="JY214" s="28"/>
      <c r="JZ214" s="28"/>
      <c r="KA214" s="28"/>
      <c r="KB214" s="28"/>
      <c r="KC214" s="28"/>
      <c r="KD214" s="28"/>
      <c r="KE214" s="28"/>
      <c r="KF214" s="28"/>
      <c r="KG214" s="28"/>
      <c r="KH214" s="28"/>
      <c r="KI214" s="28"/>
      <c r="KJ214" s="28"/>
      <c r="KK214" s="28"/>
      <c r="KL214" s="28"/>
      <c r="KM214" s="28"/>
      <c r="KN214" s="28"/>
      <c r="KO214" s="28"/>
      <c r="KP214" s="28"/>
      <c r="KQ214" s="28"/>
      <c r="KR214" s="28"/>
      <c r="KS214" s="28"/>
      <c r="KT214" s="28"/>
      <c r="KU214" s="28"/>
      <c r="KV214" s="28"/>
      <c r="KW214" s="28"/>
      <c r="KX214" s="28"/>
      <c r="KY214" s="28"/>
      <c r="KZ214" s="28"/>
      <c r="LA214" s="28"/>
      <c r="LB214" s="28"/>
      <c r="LC214" s="28"/>
      <c r="LD214" s="28"/>
      <c r="LE214" s="28"/>
      <c r="LF214" s="28"/>
      <c r="LG214" s="28"/>
      <c r="LH214" s="28"/>
      <c r="LI214" s="28"/>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row>
    <row r="215" spans="1:351" x14ac:dyDescent="0.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28"/>
      <c r="HU215" s="28"/>
      <c r="HV215" s="28"/>
      <c r="HW215" s="28"/>
      <c r="HX215" s="28"/>
      <c r="HY215" s="28"/>
      <c r="HZ215" s="28"/>
      <c r="IA215" s="28"/>
      <c r="IB215" s="28"/>
      <c r="IC215" s="28"/>
      <c r="ID215" s="28"/>
      <c r="IE215" s="28"/>
      <c r="IF215" s="28"/>
      <c r="IG215" s="28"/>
      <c r="IH215" s="28"/>
      <c r="II215" s="28"/>
      <c r="IJ215" s="28"/>
      <c r="IK215" s="28"/>
      <c r="IL215" s="28"/>
      <c r="IM215" s="28"/>
      <c r="IN215" s="28"/>
      <c r="IO215" s="28"/>
      <c r="IP215" s="28"/>
      <c r="IQ215" s="28"/>
      <c r="IR215" s="28"/>
      <c r="IS215" s="28"/>
      <c r="IT215" s="28"/>
      <c r="IU215" s="28"/>
      <c r="IV215" s="28"/>
      <c r="IW215" s="28"/>
      <c r="IX215" s="28"/>
      <c r="IY215" s="28"/>
      <c r="IZ215" s="28"/>
      <c r="JA215" s="28"/>
      <c r="JB215" s="28"/>
      <c r="JC215" s="28"/>
      <c r="JD215" s="28"/>
      <c r="JE215" s="28"/>
      <c r="JF215" s="28"/>
      <c r="JG215" s="28"/>
      <c r="JH215" s="28"/>
      <c r="JI215" s="28"/>
      <c r="JJ215" s="28"/>
      <c r="JK215" s="28"/>
      <c r="JL215" s="28"/>
      <c r="JM215" s="28"/>
      <c r="JN215" s="28"/>
      <c r="JO215" s="28"/>
      <c r="JP215" s="28"/>
      <c r="JQ215" s="28"/>
      <c r="JR215" s="28"/>
      <c r="JS215" s="28"/>
      <c r="JT215" s="28"/>
      <c r="JU215" s="28"/>
      <c r="JV215" s="28"/>
      <c r="JW215" s="28"/>
      <c r="JX215" s="28"/>
      <c r="JY215" s="28"/>
      <c r="JZ215" s="28"/>
      <c r="KA215" s="28"/>
      <c r="KB215" s="28"/>
      <c r="KC215" s="28"/>
      <c r="KD215" s="28"/>
      <c r="KE215" s="28"/>
      <c r="KF215" s="28"/>
      <c r="KG215" s="28"/>
      <c r="KH215" s="28"/>
      <c r="KI215" s="28"/>
      <c r="KJ215" s="28"/>
      <c r="KK215" s="28"/>
      <c r="KL215" s="28"/>
      <c r="KM215" s="28"/>
      <c r="KN215" s="28"/>
      <c r="KO215" s="28"/>
      <c r="KP215" s="28"/>
      <c r="KQ215" s="28"/>
      <c r="KR215" s="28"/>
      <c r="KS215" s="28"/>
      <c r="KT215" s="28"/>
      <c r="KU215" s="28"/>
      <c r="KV215" s="28"/>
      <c r="KW215" s="28"/>
      <c r="KX215" s="28"/>
      <c r="KY215" s="28"/>
      <c r="KZ215" s="28"/>
      <c r="LA215" s="28"/>
      <c r="LB215" s="28"/>
      <c r="LC215" s="28"/>
      <c r="LD215" s="28"/>
      <c r="LE215" s="28"/>
      <c r="LF215" s="28"/>
      <c r="LG215" s="28"/>
      <c r="LH215" s="28"/>
      <c r="LI215" s="28"/>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row>
    <row r="216" spans="1:351" x14ac:dyDescent="0.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28"/>
      <c r="HU216" s="28"/>
      <c r="HV216" s="28"/>
      <c r="HW216" s="28"/>
      <c r="HX216" s="28"/>
      <c r="HY216" s="28"/>
      <c r="HZ216" s="28"/>
      <c r="IA216" s="28"/>
      <c r="IB216" s="28"/>
      <c r="IC216" s="28"/>
      <c r="ID216" s="28"/>
      <c r="IE216" s="28"/>
      <c r="IF216" s="28"/>
      <c r="IG216" s="28"/>
      <c r="IH216" s="28"/>
      <c r="II216" s="28"/>
      <c r="IJ216" s="28"/>
      <c r="IK216" s="28"/>
      <c r="IL216" s="28"/>
      <c r="IM216" s="28"/>
      <c r="IN216" s="28"/>
      <c r="IO216" s="28"/>
      <c r="IP216" s="28"/>
      <c r="IQ216" s="28"/>
      <c r="IR216" s="28"/>
      <c r="IS216" s="28"/>
      <c r="IT216" s="28"/>
      <c r="IU216" s="28"/>
      <c r="IV216" s="28"/>
      <c r="IW216" s="28"/>
      <c r="IX216" s="28"/>
      <c r="IY216" s="28"/>
      <c r="IZ216" s="28"/>
      <c r="JA216" s="28"/>
      <c r="JB216" s="28"/>
      <c r="JC216" s="28"/>
      <c r="JD216" s="28"/>
      <c r="JE216" s="28"/>
      <c r="JF216" s="28"/>
      <c r="JG216" s="28"/>
      <c r="JH216" s="28"/>
      <c r="JI216" s="28"/>
      <c r="JJ216" s="28"/>
      <c r="JK216" s="28"/>
      <c r="JL216" s="28"/>
      <c r="JM216" s="28"/>
      <c r="JN216" s="28"/>
      <c r="JO216" s="28"/>
      <c r="JP216" s="28"/>
      <c r="JQ216" s="28"/>
      <c r="JR216" s="28"/>
      <c r="JS216" s="28"/>
      <c r="JT216" s="28"/>
      <c r="JU216" s="28"/>
      <c r="JV216" s="28"/>
      <c r="JW216" s="28"/>
      <c r="JX216" s="28"/>
      <c r="JY216" s="28"/>
      <c r="JZ216" s="28"/>
      <c r="KA216" s="28"/>
      <c r="KB216" s="28"/>
      <c r="KC216" s="28"/>
      <c r="KD216" s="28"/>
      <c r="KE216" s="28"/>
      <c r="KF216" s="28"/>
      <c r="KG216" s="28"/>
      <c r="KH216" s="28"/>
      <c r="KI216" s="28"/>
      <c r="KJ216" s="28"/>
      <c r="KK216" s="28"/>
      <c r="KL216" s="28"/>
      <c r="KM216" s="28"/>
      <c r="KN216" s="28"/>
      <c r="KO216" s="28"/>
      <c r="KP216" s="28"/>
      <c r="KQ216" s="28"/>
      <c r="KR216" s="28"/>
      <c r="KS216" s="28"/>
      <c r="KT216" s="28"/>
      <c r="KU216" s="28"/>
      <c r="KV216" s="28"/>
      <c r="KW216" s="28"/>
      <c r="KX216" s="28"/>
      <c r="KY216" s="28"/>
      <c r="KZ216" s="28"/>
      <c r="LA216" s="28"/>
      <c r="LB216" s="28"/>
      <c r="LC216" s="28"/>
      <c r="LD216" s="28"/>
      <c r="LE216" s="28"/>
      <c r="LF216" s="28"/>
      <c r="LG216" s="28"/>
      <c r="LH216" s="28"/>
      <c r="LI216" s="28"/>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row>
    <row r="217" spans="1:351" x14ac:dyDescent="0.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28"/>
      <c r="HU217" s="28"/>
      <c r="HV217" s="28"/>
      <c r="HW217" s="28"/>
      <c r="HX217" s="28"/>
      <c r="HY217" s="28"/>
      <c r="HZ217" s="28"/>
      <c r="IA217" s="28"/>
      <c r="IB217" s="28"/>
      <c r="IC217" s="28"/>
      <c r="ID217" s="28"/>
      <c r="IE217" s="28"/>
      <c r="IF217" s="28"/>
      <c r="IG217" s="28"/>
      <c r="IH217" s="28"/>
      <c r="II217" s="28"/>
      <c r="IJ217" s="28"/>
      <c r="IK217" s="28"/>
      <c r="IL217" s="28"/>
      <c r="IM217" s="28"/>
      <c r="IN217" s="28"/>
      <c r="IO217" s="28"/>
      <c r="IP217" s="28"/>
      <c r="IQ217" s="28"/>
      <c r="IR217" s="28"/>
      <c r="IS217" s="28"/>
      <c r="IT217" s="28"/>
      <c r="IU217" s="28"/>
      <c r="IV217" s="28"/>
      <c r="IW217" s="28"/>
      <c r="IX217" s="28"/>
      <c r="IY217" s="28"/>
      <c r="IZ217" s="28"/>
      <c r="JA217" s="28"/>
      <c r="JB217" s="28"/>
      <c r="JC217" s="28"/>
      <c r="JD217" s="28"/>
      <c r="JE217" s="28"/>
      <c r="JF217" s="28"/>
      <c r="JG217" s="28"/>
      <c r="JH217" s="28"/>
      <c r="JI217" s="28"/>
      <c r="JJ217" s="28"/>
      <c r="JK217" s="28"/>
      <c r="JL217" s="28"/>
      <c r="JM217" s="28"/>
      <c r="JN217" s="28"/>
      <c r="JO217" s="28"/>
      <c r="JP217" s="28"/>
      <c r="JQ217" s="28"/>
      <c r="JR217" s="28"/>
      <c r="JS217" s="28"/>
      <c r="JT217" s="28"/>
      <c r="JU217" s="28"/>
      <c r="JV217" s="28"/>
      <c r="JW217" s="28"/>
      <c r="JX217" s="28"/>
      <c r="JY217" s="28"/>
      <c r="JZ217" s="28"/>
      <c r="KA217" s="28"/>
      <c r="KB217" s="28"/>
      <c r="KC217" s="28"/>
      <c r="KD217" s="28"/>
      <c r="KE217" s="28"/>
      <c r="KF217" s="28"/>
      <c r="KG217" s="28"/>
      <c r="KH217" s="28"/>
      <c r="KI217" s="28"/>
      <c r="KJ217" s="28"/>
      <c r="KK217" s="28"/>
      <c r="KL217" s="28"/>
      <c r="KM217" s="28"/>
      <c r="KN217" s="28"/>
      <c r="KO217" s="28"/>
      <c r="KP217" s="28"/>
      <c r="KQ217" s="28"/>
      <c r="KR217" s="28"/>
      <c r="KS217" s="28"/>
      <c r="KT217" s="28"/>
      <c r="KU217" s="28"/>
      <c r="KV217" s="28"/>
      <c r="KW217" s="28"/>
      <c r="KX217" s="28"/>
      <c r="KY217" s="28"/>
      <c r="KZ217" s="28"/>
      <c r="LA217" s="28"/>
      <c r="LB217" s="28"/>
      <c r="LC217" s="28"/>
      <c r="LD217" s="28"/>
      <c r="LE217" s="28"/>
      <c r="LF217" s="28"/>
      <c r="LG217" s="28"/>
      <c r="LH217" s="28"/>
      <c r="LI217" s="28"/>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row>
    <row r="218" spans="1:351" x14ac:dyDescent="0.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28"/>
      <c r="HU218" s="28"/>
      <c r="HV218" s="28"/>
      <c r="HW218" s="28"/>
      <c r="HX218" s="28"/>
      <c r="HY218" s="28"/>
      <c r="HZ218" s="28"/>
      <c r="IA218" s="28"/>
      <c r="IB218" s="28"/>
      <c r="IC218" s="28"/>
      <c r="ID218" s="28"/>
      <c r="IE218" s="28"/>
      <c r="IF218" s="28"/>
      <c r="IG218" s="28"/>
      <c r="IH218" s="28"/>
      <c r="II218" s="28"/>
      <c r="IJ218" s="28"/>
      <c r="IK218" s="28"/>
      <c r="IL218" s="28"/>
      <c r="IM218" s="28"/>
      <c r="IN218" s="28"/>
      <c r="IO218" s="28"/>
      <c r="IP218" s="28"/>
      <c r="IQ218" s="28"/>
      <c r="IR218" s="28"/>
      <c r="IS218" s="28"/>
      <c r="IT218" s="28"/>
      <c r="IU218" s="28"/>
      <c r="IV218" s="28"/>
      <c r="IW218" s="28"/>
      <c r="IX218" s="28"/>
      <c r="IY218" s="28"/>
      <c r="IZ218" s="28"/>
      <c r="JA218" s="28"/>
      <c r="JB218" s="28"/>
      <c r="JC218" s="28"/>
      <c r="JD218" s="28"/>
      <c r="JE218" s="28"/>
      <c r="JF218" s="28"/>
      <c r="JG218" s="28"/>
      <c r="JH218" s="28"/>
      <c r="JI218" s="28"/>
      <c r="JJ218" s="28"/>
      <c r="JK218" s="28"/>
      <c r="JL218" s="28"/>
      <c r="JM218" s="28"/>
      <c r="JN218" s="28"/>
      <c r="JO218" s="28"/>
      <c r="JP218" s="28"/>
      <c r="JQ218" s="28"/>
      <c r="JR218" s="28"/>
      <c r="JS218" s="28"/>
      <c r="JT218" s="28"/>
      <c r="JU218" s="28"/>
      <c r="JV218" s="28"/>
      <c r="JW218" s="28"/>
      <c r="JX218" s="28"/>
      <c r="JY218" s="28"/>
      <c r="JZ218" s="28"/>
      <c r="KA218" s="28"/>
      <c r="KB218" s="28"/>
      <c r="KC218" s="28"/>
      <c r="KD218" s="28"/>
      <c r="KE218" s="28"/>
      <c r="KF218" s="28"/>
      <c r="KG218" s="28"/>
      <c r="KH218" s="28"/>
      <c r="KI218" s="28"/>
      <c r="KJ218" s="28"/>
      <c r="KK218" s="28"/>
      <c r="KL218" s="28"/>
      <c r="KM218" s="28"/>
      <c r="KN218" s="28"/>
      <c r="KO218" s="28"/>
      <c r="KP218" s="28"/>
      <c r="KQ218" s="28"/>
      <c r="KR218" s="28"/>
      <c r="KS218" s="28"/>
      <c r="KT218" s="28"/>
      <c r="KU218" s="28"/>
      <c r="KV218" s="28"/>
      <c r="KW218" s="28"/>
      <c r="KX218" s="28"/>
      <c r="KY218" s="28"/>
      <c r="KZ218" s="28"/>
      <c r="LA218" s="28"/>
      <c r="LB218" s="28"/>
      <c r="LC218" s="28"/>
      <c r="LD218" s="28"/>
      <c r="LE218" s="28"/>
      <c r="LF218" s="28"/>
      <c r="LG218" s="28"/>
      <c r="LH218" s="28"/>
      <c r="LI218" s="28"/>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c r="MG218" s="28"/>
      <c r="MH218" s="28"/>
      <c r="MI218" s="28"/>
      <c r="MJ218" s="28"/>
      <c r="MK218" s="28"/>
      <c r="ML218" s="28"/>
      <c r="MM218" s="28"/>
    </row>
    <row r="219" spans="1:351" x14ac:dyDescent="0.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28"/>
      <c r="HU219" s="28"/>
      <c r="HV219" s="28"/>
      <c r="HW219" s="28"/>
      <c r="HX219" s="28"/>
      <c r="HY219" s="28"/>
      <c r="HZ219" s="28"/>
      <c r="IA219" s="28"/>
      <c r="IB219" s="28"/>
      <c r="IC219" s="28"/>
      <c r="ID219" s="28"/>
      <c r="IE219" s="28"/>
      <c r="IF219" s="28"/>
      <c r="IG219" s="28"/>
      <c r="IH219" s="28"/>
      <c r="II219" s="28"/>
      <c r="IJ219" s="28"/>
      <c r="IK219" s="28"/>
      <c r="IL219" s="28"/>
      <c r="IM219" s="28"/>
      <c r="IN219" s="28"/>
      <c r="IO219" s="28"/>
      <c r="IP219" s="28"/>
      <c r="IQ219" s="28"/>
      <c r="IR219" s="28"/>
      <c r="IS219" s="28"/>
      <c r="IT219" s="28"/>
      <c r="IU219" s="28"/>
      <c r="IV219" s="28"/>
      <c r="IW219" s="28"/>
      <c r="IX219" s="28"/>
      <c r="IY219" s="28"/>
      <c r="IZ219" s="28"/>
      <c r="JA219" s="28"/>
      <c r="JB219" s="28"/>
      <c r="JC219" s="28"/>
      <c r="JD219" s="28"/>
      <c r="JE219" s="28"/>
      <c r="JF219" s="28"/>
      <c r="JG219" s="28"/>
      <c r="JH219" s="28"/>
      <c r="JI219" s="28"/>
      <c r="JJ219" s="28"/>
      <c r="JK219" s="28"/>
      <c r="JL219" s="28"/>
      <c r="JM219" s="28"/>
      <c r="JN219" s="28"/>
      <c r="JO219" s="28"/>
      <c r="JP219" s="28"/>
      <c r="JQ219" s="28"/>
      <c r="JR219" s="28"/>
      <c r="JS219" s="28"/>
      <c r="JT219" s="28"/>
      <c r="JU219" s="28"/>
      <c r="JV219" s="28"/>
      <c r="JW219" s="28"/>
      <c r="JX219" s="28"/>
      <c r="JY219" s="28"/>
      <c r="JZ219" s="28"/>
      <c r="KA219" s="28"/>
      <c r="KB219" s="28"/>
      <c r="KC219" s="28"/>
      <c r="KD219" s="28"/>
      <c r="KE219" s="28"/>
      <c r="KF219" s="28"/>
      <c r="KG219" s="28"/>
      <c r="KH219" s="28"/>
      <c r="KI219" s="28"/>
      <c r="KJ219" s="28"/>
      <c r="KK219" s="28"/>
      <c r="KL219" s="28"/>
      <c r="KM219" s="28"/>
      <c r="KN219" s="28"/>
      <c r="KO219" s="28"/>
      <c r="KP219" s="28"/>
      <c r="KQ219" s="28"/>
      <c r="KR219" s="28"/>
      <c r="KS219" s="28"/>
      <c r="KT219" s="28"/>
      <c r="KU219" s="28"/>
      <c r="KV219" s="28"/>
      <c r="KW219" s="28"/>
      <c r="KX219" s="28"/>
      <c r="KY219" s="28"/>
      <c r="KZ219" s="28"/>
      <c r="LA219" s="28"/>
      <c r="LB219" s="28"/>
      <c r="LC219" s="28"/>
      <c r="LD219" s="28"/>
      <c r="LE219" s="28"/>
      <c r="LF219" s="28"/>
      <c r="LG219" s="28"/>
      <c r="LH219" s="28"/>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c r="MJ219" s="28"/>
      <c r="MK219" s="28"/>
      <c r="ML219" s="28"/>
      <c r="MM219" s="28"/>
    </row>
    <row r="220" spans="1:351" x14ac:dyDescent="0.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28"/>
      <c r="HU220" s="28"/>
      <c r="HV220" s="28"/>
      <c r="HW220" s="28"/>
      <c r="HX220" s="28"/>
      <c r="HY220" s="28"/>
      <c r="HZ220" s="28"/>
      <c r="IA220" s="28"/>
      <c r="IB220" s="28"/>
      <c r="IC220" s="28"/>
      <c r="ID220" s="28"/>
      <c r="IE220" s="28"/>
      <c r="IF220" s="28"/>
      <c r="IG220" s="28"/>
      <c r="IH220" s="28"/>
      <c r="II220" s="28"/>
      <c r="IJ220" s="28"/>
      <c r="IK220" s="28"/>
      <c r="IL220" s="28"/>
      <c r="IM220" s="28"/>
      <c r="IN220" s="28"/>
      <c r="IO220" s="28"/>
      <c r="IP220" s="28"/>
      <c r="IQ220" s="28"/>
      <c r="IR220" s="28"/>
      <c r="IS220" s="28"/>
      <c r="IT220" s="28"/>
      <c r="IU220" s="28"/>
      <c r="IV220" s="28"/>
      <c r="IW220" s="28"/>
      <c r="IX220" s="28"/>
      <c r="IY220" s="28"/>
      <c r="IZ220" s="28"/>
      <c r="JA220" s="28"/>
      <c r="JB220" s="28"/>
      <c r="JC220" s="28"/>
      <c r="JD220" s="28"/>
      <c r="JE220" s="28"/>
      <c r="JF220" s="28"/>
      <c r="JG220" s="28"/>
      <c r="JH220" s="28"/>
      <c r="JI220" s="28"/>
      <c r="JJ220" s="28"/>
      <c r="JK220" s="28"/>
      <c r="JL220" s="28"/>
      <c r="JM220" s="28"/>
      <c r="JN220" s="28"/>
      <c r="JO220" s="28"/>
      <c r="JP220" s="28"/>
      <c r="JQ220" s="28"/>
      <c r="JR220" s="28"/>
      <c r="JS220" s="28"/>
      <c r="JT220" s="28"/>
      <c r="JU220" s="28"/>
      <c r="JV220" s="28"/>
      <c r="JW220" s="28"/>
      <c r="JX220" s="28"/>
      <c r="JY220" s="28"/>
      <c r="JZ220" s="28"/>
      <c r="KA220" s="28"/>
      <c r="KB220" s="28"/>
      <c r="KC220" s="28"/>
      <c r="KD220" s="28"/>
      <c r="KE220" s="28"/>
      <c r="KF220" s="28"/>
      <c r="KG220" s="28"/>
      <c r="KH220" s="28"/>
      <c r="KI220" s="28"/>
      <c r="KJ220" s="28"/>
      <c r="KK220" s="28"/>
      <c r="KL220" s="28"/>
      <c r="KM220" s="28"/>
      <c r="KN220" s="28"/>
      <c r="KO220" s="28"/>
      <c r="KP220" s="28"/>
      <c r="KQ220" s="28"/>
      <c r="KR220" s="28"/>
      <c r="KS220" s="28"/>
      <c r="KT220" s="28"/>
      <c r="KU220" s="28"/>
      <c r="KV220" s="28"/>
      <c r="KW220" s="28"/>
      <c r="KX220" s="28"/>
      <c r="KY220" s="28"/>
      <c r="KZ220" s="28"/>
      <c r="LA220" s="28"/>
      <c r="LB220" s="28"/>
      <c r="LC220" s="28"/>
      <c r="LD220" s="28"/>
      <c r="LE220" s="28"/>
      <c r="LF220" s="28"/>
      <c r="LG220" s="28"/>
      <c r="LH220" s="28"/>
      <c r="LI220" s="28"/>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c r="MJ220" s="28"/>
      <c r="MK220" s="28"/>
      <c r="ML220" s="28"/>
      <c r="MM220" s="28"/>
    </row>
    <row r="221" spans="1:351" x14ac:dyDescent="0.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28"/>
      <c r="HU221" s="28"/>
      <c r="HV221" s="28"/>
      <c r="HW221" s="28"/>
      <c r="HX221" s="28"/>
      <c r="HY221" s="28"/>
      <c r="HZ221" s="28"/>
      <c r="IA221" s="28"/>
      <c r="IB221" s="28"/>
      <c r="IC221" s="28"/>
      <c r="ID221" s="28"/>
      <c r="IE221" s="28"/>
      <c r="IF221" s="28"/>
      <c r="IG221" s="28"/>
      <c r="IH221" s="28"/>
      <c r="II221" s="28"/>
      <c r="IJ221" s="28"/>
      <c r="IK221" s="28"/>
      <c r="IL221" s="28"/>
      <c r="IM221" s="28"/>
      <c r="IN221" s="28"/>
      <c r="IO221" s="28"/>
      <c r="IP221" s="28"/>
      <c r="IQ221" s="28"/>
      <c r="IR221" s="28"/>
      <c r="IS221" s="28"/>
      <c r="IT221" s="28"/>
      <c r="IU221" s="28"/>
      <c r="IV221" s="28"/>
      <c r="IW221" s="28"/>
      <c r="IX221" s="28"/>
      <c r="IY221" s="28"/>
      <c r="IZ221" s="28"/>
      <c r="JA221" s="28"/>
      <c r="JB221" s="28"/>
      <c r="JC221" s="28"/>
      <c r="JD221" s="28"/>
      <c r="JE221" s="28"/>
      <c r="JF221" s="28"/>
      <c r="JG221" s="28"/>
      <c r="JH221" s="28"/>
      <c r="JI221" s="28"/>
      <c r="JJ221" s="28"/>
      <c r="JK221" s="28"/>
      <c r="JL221" s="28"/>
      <c r="JM221" s="28"/>
      <c r="JN221" s="28"/>
      <c r="JO221" s="28"/>
      <c r="JP221" s="28"/>
      <c r="JQ221" s="28"/>
      <c r="JR221" s="28"/>
      <c r="JS221" s="28"/>
      <c r="JT221" s="28"/>
      <c r="JU221" s="28"/>
      <c r="JV221" s="28"/>
      <c r="JW221" s="28"/>
      <c r="JX221" s="28"/>
      <c r="JY221" s="28"/>
      <c r="JZ221" s="28"/>
      <c r="KA221" s="28"/>
      <c r="KB221" s="28"/>
      <c r="KC221" s="28"/>
      <c r="KD221" s="28"/>
      <c r="KE221" s="28"/>
      <c r="KF221" s="28"/>
      <c r="KG221" s="28"/>
      <c r="KH221" s="28"/>
      <c r="KI221" s="28"/>
      <c r="KJ221" s="28"/>
      <c r="KK221" s="28"/>
      <c r="KL221" s="28"/>
      <c r="KM221" s="28"/>
      <c r="KN221" s="28"/>
      <c r="KO221" s="28"/>
      <c r="KP221" s="28"/>
      <c r="KQ221" s="28"/>
      <c r="KR221" s="28"/>
      <c r="KS221" s="28"/>
      <c r="KT221" s="28"/>
      <c r="KU221" s="28"/>
      <c r="KV221" s="28"/>
      <c r="KW221" s="28"/>
      <c r="KX221" s="28"/>
      <c r="KY221" s="28"/>
      <c r="KZ221" s="28"/>
      <c r="LA221" s="28"/>
      <c r="LB221" s="28"/>
      <c r="LC221" s="28"/>
      <c r="LD221" s="28"/>
      <c r="LE221" s="28"/>
      <c r="LF221" s="28"/>
      <c r="LG221" s="28"/>
      <c r="LH221" s="28"/>
      <c r="LI221" s="28"/>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c r="MJ221" s="28"/>
      <c r="MK221" s="28"/>
      <c r="ML221" s="28"/>
      <c r="MM221" s="28"/>
    </row>
    <row r="222" spans="1:351" x14ac:dyDescent="0.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28"/>
      <c r="HU222" s="28"/>
      <c r="HV222" s="28"/>
      <c r="HW222" s="28"/>
      <c r="HX222" s="28"/>
      <c r="HY222" s="28"/>
      <c r="HZ222" s="28"/>
      <c r="IA222" s="28"/>
      <c r="IB222" s="28"/>
      <c r="IC222" s="28"/>
      <c r="ID222" s="28"/>
      <c r="IE222" s="28"/>
      <c r="IF222" s="28"/>
      <c r="IG222" s="28"/>
      <c r="IH222" s="28"/>
      <c r="II222" s="28"/>
      <c r="IJ222" s="28"/>
      <c r="IK222" s="28"/>
      <c r="IL222" s="28"/>
      <c r="IM222" s="28"/>
      <c r="IN222" s="28"/>
      <c r="IO222" s="28"/>
      <c r="IP222" s="28"/>
      <c r="IQ222" s="28"/>
      <c r="IR222" s="28"/>
      <c r="IS222" s="28"/>
      <c r="IT222" s="28"/>
      <c r="IU222" s="28"/>
      <c r="IV222" s="28"/>
      <c r="IW222" s="28"/>
      <c r="IX222" s="28"/>
      <c r="IY222" s="28"/>
      <c r="IZ222" s="28"/>
      <c r="JA222" s="28"/>
      <c r="JB222" s="28"/>
      <c r="JC222" s="28"/>
      <c r="JD222" s="28"/>
      <c r="JE222" s="28"/>
      <c r="JF222" s="28"/>
      <c r="JG222" s="28"/>
      <c r="JH222" s="28"/>
      <c r="JI222" s="28"/>
      <c r="JJ222" s="28"/>
      <c r="JK222" s="28"/>
      <c r="JL222" s="28"/>
      <c r="JM222" s="28"/>
      <c r="JN222" s="28"/>
      <c r="JO222" s="28"/>
      <c r="JP222" s="28"/>
      <c r="JQ222" s="28"/>
      <c r="JR222" s="28"/>
      <c r="JS222" s="28"/>
      <c r="JT222" s="28"/>
      <c r="JU222" s="28"/>
      <c r="JV222" s="28"/>
      <c r="JW222" s="28"/>
      <c r="JX222" s="28"/>
      <c r="JY222" s="28"/>
      <c r="JZ222" s="28"/>
      <c r="KA222" s="28"/>
      <c r="KB222" s="28"/>
      <c r="KC222" s="28"/>
      <c r="KD222" s="28"/>
      <c r="KE222" s="28"/>
      <c r="KF222" s="28"/>
      <c r="KG222" s="28"/>
      <c r="KH222" s="28"/>
      <c r="KI222" s="28"/>
      <c r="KJ222" s="28"/>
      <c r="KK222" s="28"/>
      <c r="KL222" s="28"/>
      <c r="KM222" s="28"/>
      <c r="KN222" s="28"/>
      <c r="KO222" s="28"/>
      <c r="KP222" s="28"/>
      <c r="KQ222" s="28"/>
      <c r="KR222" s="28"/>
      <c r="KS222" s="28"/>
      <c r="KT222" s="28"/>
      <c r="KU222" s="28"/>
      <c r="KV222" s="28"/>
      <c r="KW222" s="28"/>
      <c r="KX222" s="28"/>
      <c r="KY222" s="28"/>
      <c r="KZ222" s="28"/>
      <c r="LA222" s="28"/>
      <c r="LB222" s="28"/>
      <c r="LC222" s="28"/>
      <c r="LD222" s="28"/>
      <c r="LE222" s="28"/>
      <c r="LF222" s="28"/>
      <c r="LG222" s="28"/>
      <c r="LH222" s="28"/>
      <c r="LI222" s="28"/>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c r="MJ222" s="28"/>
      <c r="MK222" s="28"/>
      <c r="ML222" s="28"/>
      <c r="MM222" s="28"/>
    </row>
    <row r="223" spans="1:351" x14ac:dyDescent="0.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28"/>
      <c r="HU223" s="28"/>
      <c r="HV223" s="28"/>
      <c r="HW223" s="28"/>
      <c r="HX223" s="28"/>
      <c r="HY223" s="28"/>
      <c r="HZ223" s="28"/>
      <c r="IA223" s="28"/>
      <c r="IB223" s="28"/>
      <c r="IC223" s="28"/>
      <c r="ID223" s="28"/>
      <c r="IE223" s="28"/>
      <c r="IF223" s="28"/>
      <c r="IG223" s="28"/>
      <c r="IH223" s="28"/>
      <c r="II223" s="28"/>
      <c r="IJ223" s="28"/>
      <c r="IK223" s="28"/>
      <c r="IL223" s="28"/>
      <c r="IM223" s="28"/>
      <c r="IN223" s="28"/>
      <c r="IO223" s="28"/>
      <c r="IP223" s="28"/>
      <c r="IQ223" s="28"/>
      <c r="IR223" s="28"/>
      <c r="IS223" s="28"/>
      <c r="IT223" s="28"/>
      <c r="IU223" s="28"/>
      <c r="IV223" s="28"/>
      <c r="IW223" s="28"/>
      <c r="IX223" s="28"/>
      <c r="IY223" s="28"/>
      <c r="IZ223" s="28"/>
      <c r="JA223" s="28"/>
      <c r="JB223" s="28"/>
      <c r="JC223" s="28"/>
      <c r="JD223" s="28"/>
      <c r="JE223" s="28"/>
      <c r="JF223" s="28"/>
      <c r="JG223" s="28"/>
      <c r="JH223" s="28"/>
      <c r="JI223" s="28"/>
      <c r="JJ223" s="28"/>
      <c r="JK223" s="28"/>
      <c r="JL223" s="28"/>
      <c r="JM223" s="28"/>
      <c r="JN223" s="28"/>
      <c r="JO223" s="28"/>
      <c r="JP223" s="28"/>
      <c r="JQ223" s="28"/>
      <c r="JR223" s="28"/>
      <c r="JS223" s="28"/>
      <c r="JT223" s="28"/>
      <c r="JU223" s="28"/>
      <c r="JV223" s="28"/>
      <c r="JW223" s="28"/>
      <c r="JX223" s="28"/>
      <c r="JY223" s="28"/>
      <c r="JZ223" s="28"/>
      <c r="KA223" s="28"/>
      <c r="KB223" s="28"/>
      <c r="KC223" s="28"/>
      <c r="KD223" s="28"/>
      <c r="KE223" s="28"/>
      <c r="KF223" s="28"/>
      <c r="KG223" s="28"/>
      <c r="KH223" s="28"/>
      <c r="KI223" s="28"/>
      <c r="KJ223" s="28"/>
      <c r="KK223" s="28"/>
      <c r="KL223" s="28"/>
      <c r="KM223" s="28"/>
      <c r="KN223" s="28"/>
      <c r="KO223" s="28"/>
      <c r="KP223" s="28"/>
      <c r="KQ223" s="28"/>
      <c r="KR223" s="28"/>
      <c r="KS223" s="28"/>
      <c r="KT223" s="28"/>
      <c r="KU223" s="28"/>
      <c r="KV223" s="28"/>
      <c r="KW223" s="28"/>
      <c r="KX223" s="28"/>
      <c r="KY223" s="28"/>
      <c r="KZ223" s="28"/>
      <c r="LA223" s="28"/>
      <c r="LB223" s="28"/>
      <c r="LC223" s="28"/>
      <c r="LD223" s="28"/>
      <c r="LE223" s="28"/>
      <c r="LF223" s="28"/>
      <c r="LG223" s="28"/>
      <c r="LH223" s="28"/>
      <c r="LI223" s="28"/>
      <c r="LJ223" s="28"/>
      <c r="LK223" s="28"/>
      <c r="LL223" s="28"/>
      <c r="LM223" s="28"/>
      <c r="LN223" s="28"/>
      <c r="LO223" s="28"/>
      <c r="LP223" s="28"/>
      <c r="LQ223" s="28"/>
      <c r="LR223" s="28"/>
      <c r="LS223" s="28"/>
      <c r="LT223" s="28"/>
      <c r="LU223" s="28"/>
      <c r="LV223" s="28"/>
      <c r="LW223" s="28"/>
      <c r="LX223" s="28"/>
      <c r="LY223" s="28"/>
      <c r="LZ223" s="28"/>
      <c r="MA223" s="28"/>
      <c r="MB223" s="28"/>
      <c r="MC223" s="28"/>
      <c r="MD223" s="28"/>
      <c r="ME223" s="28"/>
      <c r="MF223" s="28"/>
      <c r="MG223" s="28"/>
      <c r="MH223" s="28"/>
      <c r="MI223" s="28"/>
      <c r="MJ223" s="28"/>
      <c r="MK223" s="28"/>
      <c r="ML223" s="28"/>
      <c r="MM223" s="28"/>
    </row>
    <row r="224" spans="1:351" x14ac:dyDescent="0.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28"/>
      <c r="HU224" s="28"/>
      <c r="HV224" s="28"/>
      <c r="HW224" s="28"/>
      <c r="HX224" s="28"/>
      <c r="HY224" s="28"/>
      <c r="HZ224" s="28"/>
      <c r="IA224" s="28"/>
      <c r="IB224" s="28"/>
      <c r="IC224" s="28"/>
      <c r="ID224" s="28"/>
      <c r="IE224" s="28"/>
      <c r="IF224" s="28"/>
      <c r="IG224" s="28"/>
      <c r="IH224" s="28"/>
      <c r="II224" s="28"/>
      <c r="IJ224" s="28"/>
      <c r="IK224" s="28"/>
      <c r="IL224" s="28"/>
      <c r="IM224" s="28"/>
      <c r="IN224" s="28"/>
      <c r="IO224" s="28"/>
      <c r="IP224" s="28"/>
      <c r="IQ224" s="28"/>
      <c r="IR224" s="28"/>
      <c r="IS224" s="28"/>
      <c r="IT224" s="28"/>
      <c r="IU224" s="28"/>
      <c r="IV224" s="28"/>
      <c r="IW224" s="28"/>
      <c r="IX224" s="28"/>
      <c r="IY224" s="28"/>
      <c r="IZ224" s="28"/>
      <c r="JA224" s="28"/>
      <c r="JB224" s="28"/>
      <c r="JC224" s="28"/>
      <c r="JD224" s="28"/>
      <c r="JE224" s="28"/>
      <c r="JF224" s="28"/>
      <c r="JG224" s="28"/>
      <c r="JH224" s="28"/>
      <c r="JI224" s="28"/>
      <c r="JJ224" s="28"/>
      <c r="JK224" s="28"/>
      <c r="JL224" s="28"/>
      <c r="JM224" s="28"/>
      <c r="JN224" s="28"/>
      <c r="JO224" s="28"/>
      <c r="JP224" s="28"/>
      <c r="JQ224" s="28"/>
      <c r="JR224" s="28"/>
      <c r="JS224" s="28"/>
      <c r="JT224" s="28"/>
      <c r="JU224" s="28"/>
      <c r="JV224" s="28"/>
      <c r="JW224" s="28"/>
      <c r="JX224" s="28"/>
      <c r="JY224" s="28"/>
      <c r="JZ224" s="28"/>
      <c r="KA224" s="28"/>
      <c r="KB224" s="28"/>
      <c r="KC224" s="28"/>
      <c r="KD224" s="28"/>
      <c r="KE224" s="28"/>
      <c r="KF224" s="28"/>
      <c r="KG224" s="28"/>
      <c r="KH224" s="28"/>
      <c r="KI224" s="28"/>
      <c r="KJ224" s="28"/>
      <c r="KK224" s="28"/>
      <c r="KL224" s="28"/>
      <c r="KM224" s="28"/>
      <c r="KN224" s="28"/>
      <c r="KO224" s="28"/>
      <c r="KP224" s="28"/>
      <c r="KQ224" s="28"/>
      <c r="KR224" s="28"/>
      <c r="KS224" s="28"/>
      <c r="KT224" s="28"/>
      <c r="KU224" s="28"/>
      <c r="KV224" s="28"/>
      <c r="KW224" s="28"/>
      <c r="KX224" s="28"/>
      <c r="KY224" s="28"/>
      <c r="KZ224" s="28"/>
      <c r="LA224" s="28"/>
      <c r="LB224" s="28"/>
      <c r="LC224" s="28"/>
      <c r="LD224" s="28"/>
      <c r="LE224" s="28"/>
      <c r="LF224" s="28"/>
      <c r="LG224" s="28"/>
      <c r="LH224" s="28"/>
      <c r="LI224" s="28"/>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row>
    <row r="225" spans="1:351" x14ac:dyDescent="0.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28"/>
      <c r="HU225" s="28"/>
      <c r="HV225" s="28"/>
      <c r="HW225" s="28"/>
      <c r="HX225" s="28"/>
      <c r="HY225" s="28"/>
      <c r="HZ225" s="28"/>
      <c r="IA225" s="28"/>
      <c r="IB225" s="28"/>
      <c r="IC225" s="28"/>
      <c r="ID225" s="28"/>
      <c r="IE225" s="28"/>
      <c r="IF225" s="28"/>
      <c r="IG225" s="28"/>
      <c r="IH225" s="28"/>
      <c r="II225" s="28"/>
      <c r="IJ225" s="28"/>
      <c r="IK225" s="28"/>
      <c r="IL225" s="28"/>
      <c r="IM225" s="28"/>
      <c r="IN225" s="28"/>
      <c r="IO225" s="28"/>
      <c r="IP225" s="28"/>
      <c r="IQ225" s="28"/>
      <c r="IR225" s="28"/>
      <c r="IS225" s="28"/>
      <c r="IT225" s="28"/>
      <c r="IU225" s="28"/>
      <c r="IV225" s="28"/>
      <c r="IW225" s="28"/>
      <c r="IX225" s="28"/>
      <c r="IY225" s="28"/>
      <c r="IZ225" s="28"/>
      <c r="JA225" s="28"/>
      <c r="JB225" s="28"/>
      <c r="JC225" s="28"/>
      <c r="JD225" s="28"/>
      <c r="JE225" s="28"/>
      <c r="JF225" s="28"/>
      <c r="JG225" s="28"/>
      <c r="JH225" s="28"/>
      <c r="JI225" s="28"/>
      <c r="JJ225" s="28"/>
      <c r="JK225" s="28"/>
      <c r="JL225" s="28"/>
      <c r="JM225" s="28"/>
      <c r="JN225" s="28"/>
      <c r="JO225" s="28"/>
      <c r="JP225" s="28"/>
      <c r="JQ225" s="28"/>
      <c r="JR225" s="28"/>
      <c r="JS225" s="28"/>
      <c r="JT225" s="28"/>
      <c r="JU225" s="28"/>
      <c r="JV225" s="28"/>
      <c r="JW225" s="28"/>
      <c r="JX225" s="28"/>
      <c r="JY225" s="28"/>
      <c r="JZ225" s="28"/>
      <c r="KA225" s="28"/>
      <c r="KB225" s="28"/>
      <c r="KC225" s="28"/>
      <c r="KD225" s="28"/>
      <c r="KE225" s="28"/>
      <c r="KF225" s="28"/>
      <c r="KG225" s="28"/>
      <c r="KH225" s="28"/>
      <c r="KI225" s="28"/>
      <c r="KJ225" s="28"/>
      <c r="KK225" s="28"/>
      <c r="KL225" s="28"/>
      <c r="KM225" s="28"/>
      <c r="KN225" s="28"/>
      <c r="KO225" s="28"/>
      <c r="KP225" s="28"/>
      <c r="KQ225" s="28"/>
      <c r="KR225" s="28"/>
      <c r="KS225" s="28"/>
      <c r="KT225" s="28"/>
      <c r="KU225" s="28"/>
      <c r="KV225" s="28"/>
      <c r="KW225" s="28"/>
      <c r="KX225" s="28"/>
      <c r="KY225" s="28"/>
      <c r="KZ225" s="28"/>
      <c r="LA225" s="28"/>
      <c r="LB225" s="28"/>
      <c r="LC225" s="28"/>
      <c r="LD225" s="28"/>
      <c r="LE225" s="28"/>
      <c r="LF225" s="28"/>
      <c r="LG225" s="28"/>
      <c r="LH225" s="28"/>
      <c r="LI225" s="28"/>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c r="MG225" s="28"/>
      <c r="MH225" s="28"/>
      <c r="MI225" s="28"/>
      <c r="MJ225" s="28"/>
      <c r="MK225" s="28"/>
      <c r="ML225" s="28"/>
      <c r="MM225" s="28"/>
    </row>
    <row r="226" spans="1:351" x14ac:dyDescent="0.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28"/>
      <c r="HU226" s="28"/>
      <c r="HV226" s="28"/>
      <c r="HW226" s="28"/>
      <c r="HX226" s="28"/>
      <c r="HY226" s="28"/>
      <c r="HZ226" s="28"/>
      <c r="IA226" s="28"/>
      <c r="IB226" s="28"/>
      <c r="IC226" s="28"/>
      <c r="ID226" s="28"/>
      <c r="IE226" s="28"/>
      <c r="IF226" s="28"/>
      <c r="IG226" s="28"/>
      <c r="IH226" s="28"/>
      <c r="II226" s="28"/>
      <c r="IJ226" s="28"/>
      <c r="IK226" s="28"/>
      <c r="IL226" s="28"/>
      <c r="IM226" s="28"/>
      <c r="IN226" s="28"/>
      <c r="IO226" s="28"/>
      <c r="IP226" s="28"/>
      <c r="IQ226" s="28"/>
      <c r="IR226" s="28"/>
      <c r="IS226" s="28"/>
      <c r="IT226" s="28"/>
      <c r="IU226" s="28"/>
      <c r="IV226" s="28"/>
      <c r="IW226" s="28"/>
      <c r="IX226" s="28"/>
      <c r="IY226" s="28"/>
      <c r="IZ226" s="28"/>
      <c r="JA226" s="28"/>
      <c r="JB226" s="28"/>
      <c r="JC226" s="28"/>
      <c r="JD226" s="28"/>
      <c r="JE226" s="28"/>
      <c r="JF226" s="28"/>
      <c r="JG226" s="28"/>
      <c r="JH226" s="28"/>
      <c r="JI226" s="28"/>
      <c r="JJ226" s="28"/>
      <c r="JK226" s="28"/>
      <c r="JL226" s="28"/>
      <c r="JM226" s="28"/>
      <c r="JN226" s="28"/>
      <c r="JO226" s="28"/>
      <c r="JP226" s="28"/>
      <c r="JQ226" s="28"/>
      <c r="JR226" s="28"/>
      <c r="JS226" s="28"/>
      <c r="JT226" s="28"/>
      <c r="JU226" s="28"/>
      <c r="JV226" s="28"/>
      <c r="JW226" s="28"/>
      <c r="JX226" s="28"/>
      <c r="JY226" s="28"/>
      <c r="JZ226" s="28"/>
      <c r="KA226" s="28"/>
      <c r="KB226" s="28"/>
      <c r="KC226" s="28"/>
      <c r="KD226" s="28"/>
      <c r="KE226" s="28"/>
      <c r="KF226" s="28"/>
      <c r="KG226" s="28"/>
      <c r="KH226" s="28"/>
      <c r="KI226" s="28"/>
      <c r="KJ226" s="28"/>
      <c r="KK226" s="28"/>
      <c r="KL226" s="28"/>
      <c r="KM226" s="28"/>
      <c r="KN226" s="28"/>
      <c r="KO226" s="28"/>
      <c r="KP226" s="28"/>
      <c r="KQ226" s="28"/>
      <c r="KR226" s="28"/>
      <c r="KS226" s="28"/>
      <c r="KT226" s="28"/>
      <c r="KU226" s="28"/>
      <c r="KV226" s="28"/>
      <c r="KW226" s="28"/>
      <c r="KX226" s="28"/>
      <c r="KY226" s="28"/>
      <c r="KZ226" s="28"/>
      <c r="LA226" s="28"/>
      <c r="LB226" s="28"/>
      <c r="LC226" s="28"/>
      <c r="LD226" s="28"/>
      <c r="LE226" s="28"/>
      <c r="LF226" s="28"/>
      <c r="LG226" s="28"/>
      <c r="LH226" s="28"/>
      <c r="LI226" s="28"/>
      <c r="LJ226" s="28"/>
      <c r="LK226" s="28"/>
      <c r="LL226" s="28"/>
      <c r="LM226" s="28"/>
      <c r="LN226" s="28"/>
      <c r="LO226" s="28"/>
      <c r="LP226" s="28"/>
      <c r="LQ226" s="28"/>
      <c r="LR226" s="28"/>
      <c r="LS226" s="28"/>
      <c r="LT226" s="28"/>
      <c r="LU226" s="28"/>
      <c r="LV226" s="28"/>
      <c r="LW226" s="28"/>
      <c r="LX226" s="28"/>
      <c r="LY226" s="28"/>
      <c r="LZ226" s="28"/>
      <c r="MA226" s="28"/>
      <c r="MB226" s="28"/>
      <c r="MC226" s="28"/>
      <c r="MD226" s="28"/>
      <c r="ME226" s="28"/>
      <c r="MF226" s="28"/>
      <c r="MG226" s="28"/>
      <c r="MH226" s="28"/>
      <c r="MI226" s="28"/>
      <c r="MJ226" s="28"/>
      <c r="MK226" s="28"/>
      <c r="ML226" s="28"/>
      <c r="MM226" s="28"/>
    </row>
    <row r="227" spans="1:351" x14ac:dyDescent="0.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28"/>
      <c r="HU227" s="28"/>
      <c r="HV227" s="28"/>
      <c r="HW227" s="28"/>
      <c r="HX227" s="28"/>
      <c r="HY227" s="28"/>
      <c r="HZ227" s="28"/>
      <c r="IA227" s="28"/>
      <c r="IB227" s="28"/>
      <c r="IC227" s="28"/>
      <c r="ID227" s="28"/>
      <c r="IE227" s="28"/>
      <c r="IF227" s="28"/>
      <c r="IG227" s="28"/>
      <c r="IH227" s="28"/>
      <c r="II227" s="28"/>
      <c r="IJ227" s="28"/>
      <c r="IK227" s="28"/>
      <c r="IL227" s="28"/>
      <c r="IM227" s="28"/>
      <c r="IN227" s="28"/>
      <c r="IO227" s="28"/>
      <c r="IP227" s="28"/>
      <c r="IQ227" s="28"/>
      <c r="IR227" s="28"/>
      <c r="IS227" s="28"/>
      <c r="IT227" s="28"/>
      <c r="IU227" s="28"/>
      <c r="IV227" s="28"/>
      <c r="IW227" s="28"/>
      <c r="IX227" s="28"/>
      <c r="IY227" s="28"/>
      <c r="IZ227" s="28"/>
      <c r="JA227" s="28"/>
      <c r="JB227" s="28"/>
      <c r="JC227" s="28"/>
      <c r="JD227" s="28"/>
      <c r="JE227" s="28"/>
      <c r="JF227" s="28"/>
      <c r="JG227" s="28"/>
      <c r="JH227" s="28"/>
      <c r="JI227" s="28"/>
      <c r="JJ227" s="28"/>
      <c r="JK227" s="28"/>
      <c r="JL227" s="28"/>
      <c r="JM227" s="28"/>
      <c r="JN227" s="28"/>
      <c r="JO227" s="28"/>
      <c r="JP227" s="28"/>
      <c r="JQ227" s="28"/>
      <c r="JR227" s="28"/>
      <c r="JS227" s="28"/>
      <c r="JT227" s="28"/>
      <c r="JU227" s="28"/>
      <c r="JV227" s="28"/>
      <c r="JW227" s="28"/>
      <c r="JX227" s="28"/>
      <c r="JY227" s="28"/>
      <c r="JZ227" s="28"/>
      <c r="KA227" s="28"/>
      <c r="KB227" s="28"/>
      <c r="KC227" s="28"/>
      <c r="KD227" s="28"/>
      <c r="KE227" s="28"/>
      <c r="KF227" s="28"/>
      <c r="KG227" s="28"/>
      <c r="KH227" s="28"/>
      <c r="KI227" s="28"/>
      <c r="KJ227" s="28"/>
      <c r="KK227" s="28"/>
      <c r="KL227" s="28"/>
      <c r="KM227" s="28"/>
      <c r="KN227" s="28"/>
      <c r="KO227" s="28"/>
      <c r="KP227" s="28"/>
      <c r="KQ227" s="28"/>
      <c r="KR227" s="28"/>
      <c r="KS227" s="28"/>
      <c r="KT227" s="28"/>
      <c r="KU227" s="28"/>
      <c r="KV227" s="28"/>
      <c r="KW227" s="28"/>
      <c r="KX227" s="28"/>
      <c r="KY227" s="28"/>
      <c r="KZ227" s="28"/>
      <c r="LA227" s="28"/>
      <c r="LB227" s="28"/>
      <c r="LC227" s="28"/>
      <c r="LD227" s="28"/>
      <c r="LE227" s="28"/>
      <c r="LF227" s="28"/>
      <c r="LG227" s="28"/>
      <c r="LH227" s="28"/>
      <c r="LI227" s="28"/>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row>
    <row r="228" spans="1:351" x14ac:dyDescent="0.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28"/>
      <c r="HU228" s="28"/>
      <c r="HV228" s="28"/>
      <c r="HW228" s="28"/>
      <c r="HX228" s="28"/>
      <c r="HY228" s="28"/>
      <c r="HZ228" s="28"/>
      <c r="IA228" s="28"/>
      <c r="IB228" s="28"/>
      <c r="IC228" s="28"/>
      <c r="ID228" s="28"/>
      <c r="IE228" s="28"/>
      <c r="IF228" s="28"/>
      <c r="IG228" s="28"/>
      <c r="IH228" s="28"/>
      <c r="II228" s="28"/>
      <c r="IJ228" s="28"/>
      <c r="IK228" s="28"/>
      <c r="IL228" s="28"/>
      <c r="IM228" s="28"/>
      <c r="IN228" s="28"/>
      <c r="IO228" s="28"/>
      <c r="IP228" s="28"/>
      <c r="IQ228" s="28"/>
      <c r="IR228" s="28"/>
      <c r="IS228" s="28"/>
      <c r="IT228" s="28"/>
      <c r="IU228" s="28"/>
      <c r="IV228" s="28"/>
      <c r="IW228" s="28"/>
      <c r="IX228" s="28"/>
      <c r="IY228" s="28"/>
      <c r="IZ228" s="28"/>
      <c r="JA228" s="28"/>
      <c r="JB228" s="28"/>
      <c r="JC228" s="28"/>
      <c r="JD228" s="28"/>
      <c r="JE228" s="28"/>
      <c r="JF228" s="28"/>
      <c r="JG228" s="28"/>
      <c r="JH228" s="28"/>
      <c r="JI228" s="28"/>
      <c r="JJ228" s="28"/>
      <c r="JK228" s="28"/>
      <c r="JL228" s="28"/>
      <c r="JM228" s="28"/>
      <c r="JN228" s="28"/>
      <c r="JO228" s="28"/>
      <c r="JP228" s="28"/>
      <c r="JQ228" s="28"/>
      <c r="JR228" s="28"/>
      <c r="JS228" s="28"/>
      <c r="JT228" s="28"/>
      <c r="JU228" s="28"/>
      <c r="JV228" s="28"/>
      <c r="JW228" s="28"/>
      <c r="JX228" s="28"/>
      <c r="JY228" s="28"/>
      <c r="JZ228" s="28"/>
      <c r="KA228" s="28"/>
      <c r="KB228" s="28"/>
      <c r="KC228" s="28"/>
      <c r="KD228" s="28"/>
      <c r="KE228" s="28"/>
      <c r="KF228" s="28"/>
      <c r="KG228" s="28"/>
      <c r="KH228" s="28"/>
      <c r="KI228" s="28"/>
      <c r="KJ228" s="28"/>
      <c r="KK228" s="28"/>
      <c r="KL228" s="28"/>
      <c r="KM228" s="28"/>
      <c r="KN228" s="28"/>
      <c r="KO228" s="28"/>
      <c r="KP228" s="28"/>
      <c r="KQ228" s="28"/>
      <c r="KR228" s="28"/>
      <c r="KS228" s="28"/>
      <c r="KT228" s="28"/>
      <c r="KU228" s="28"/>
      <c r="KV228" s="28"/>
      <c r="KW228" s="28"/>
      <c r="KX228" s="28"/>
      <c r="KY228" s="28"/>
      <c r="KZ228" s="28"/>
      <c r="LA228" s="28"/>
      <c r="LB228" s="28"/>
      <c r="LC228" s="28"/>
      <c r="LD228" s="28"/>
      <c r="LE228" s="28"/>
      <c r="LF228" s="28"/>
      <c r="LG228" s="28"/>
      <c r="LH228" s="28"/>
      <c r="LI228" s="28"/>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row>
    <row r="229" spans="1:351" x14ac:dyDescent="0.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28"/>
      <c r="HU229" s="28"/>
      <c r="HV229" s="28"/>
      <c r="HW229" s="28"/>
      <c r="HX229" s="28"/>
      <c r="HY229" s="28"/>
      <c r="HZ229" s="28"/>
      <c r="IA229" s="28"/>
      <c r="IB229" s="28"/>
      <c r="IC229" s="28"/>
      <c r="ID229" s="28"/>
      <c r="IE229" s="28"/>
      <c r="IF229" s="28"/>
      <c r="IG229" s="28"/>
      <c r="IH229" s="28"/>
      <c r="II229" s="28"/>
      <c r="IJ229" s="28"/>
      <c r="IK229" s="28"/>
      <c r="IL229" s="28"/>
      <c r="IM229" s="28"/>
      <c r="IN229" s="28"/>
      <c r="IO229" s="28"/>
      <c r="IP229" s="28"/>
      <c r="IQ229" s="28"/>
      <c r="IR229" s="28"/>
      <c r="IS229" s="28"/>
      <c r="IT229" s="28"/>
      <c r="IU229" s="28"/>
      <c r="IV229" s="28"/>
      <c r="IW229" s="28"/>
      <c r="IX229" s="28"/>
      <c r="IY229" s="28"/>
      <c r="IZ229" s="28"/>
      <c r="JA229" s="28"/>
      <c r="JB229" s="28"/>
      <c r="JC229" s="28"/>
      <c r="JD229" s="28"/>
      <c r="JE229" s="28"/>
      <c r="JF229" s="28"/>
      <c r="JG229" s="28"/>
      <c r="JH229" s="28"/>
      <c r="JI229" s="28"/>
      <c r="JJ229" s="28"/>
      <c r="JK229" s="28"/>
      <c r="JL229" s="28"/>
      <c r="JM229" s="28"/>
      <c r="JN229" s="28"/>
      <c r="JO229" s="28"/>
      <c r="JP229" s="28"/>
      <c r="JQ229" s="28"/>
      <c r="JR229" s="28"/>
      <c r="JS229" s="28"/>
      <c r="JT229" s="28"/>
      <c r="JU229" s="28"/>
      <c r="JV229" s="28"/>
      <c r="JW229" s="28"/>
      <c r="JX229" s="28"/>
      <c r="JY229" s="28"/>
      <c r="JZ229" s="28"/>
      <c r="KA229" s="28"/>
      <c r="KB229" s="28"/>
      <c r="KC229" s="28"/>
      <c r="KD229" s="28"/>
      <c r="KE229" s="28"/>
      <c r="KF229" s="28"/>
      <c r="KG229" s="28"/>
      <c r="KH229" s="28"/>
      <c r="KI229" s="28"/>
      <c r="KJ229" s="28"/>
      <c r="KK229" s="28"/>
      <c r="KL229" s="28"/>
      <c r="KM229" s="28"/>
      <c r="KN229" s="28"/>
      <c r="KO229" s="28"/>
      <c r="KP229" s="28"/>
      <c r="KQ229" s="28"/>
      <c r="KR229" s="28"/>
      <c r="KS229" s="28"/>
      <c r="KT229" s="28"/>
      <c r="KU229" s="28"/>
      <c r="KV229" s="28"/>
      <c r="KW229" s="28"/>
      <c r="KX229" s="28"/>
      <c r="KY229" s="28"/>
      <c r="KZ229" s="28"/>
      <c r="LA229" s="28"/>
      <c r="LB229" s="28"/>
      <c r="LC229" s="28"/>
      <c r="LD229" s="28"/>
      <c r="LE229" s="28"/>
      <c r="LF229" s="28"/>
      <c r="LG229" s="28"/>
      <c r="LH229" s="28"/>
      <c r="LI229" s="28"/>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row>
    <row r="230" spans="1:351" x14ac:dyDescent="0.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28"/>
      <c r="HU230" s="28"/>
      <c r="HV230" s="28"/>
      <c r="HW230" s="28"/>
      <c r="HX230" s="28"/>
      <c r="HY230" s="28"/>
      <c r="HZ230" s="28"/>
      <c r="IA230" s="28"/>
      <c r="IB230" s="28"/>
      <c r="IC230" s="28"/>
      <c r="ID230" s="28"/>
      <c r="IE230" s="28"/>
      <c r="IF230" s="28"/>
      <c r="IG230" s="28"/>
      <c r="IH230" s="28"/>
      <c r="II230" s="28"/>
      <c r="IJ230" s="28"/>
      <c r="IK230" s="28"/>
      <c r="IL230" s="28"/>
      <c r="IM230" s="28"/>
      <c r="IN230" s="28"/>
      <c r="IO230" s="28"/>
      <c r="IP230" s="28"/>
      <c r="IQ230" s="28"/>
      <c r="IR230" s="28"/>
      <c r="IS230" s="28"/>
      <c r="IT230" s="28"/>
      <c r="IU230" s="28"/>
      <c r="IV230" s="28"/>
      <c r="IW230" s="28"/>
      <c r="IX230" s="28"/>
      <c r="IY230" s="28"/>
      <c r="IZ230" s="28"/>
      <c r="JA230" s="28"/>
      <c r="JB230" s="28"/>
      <c r="JC230" s="28"/>
      <c r="JD230" s="28"/>
      <c r="JE230" s="28"/>
      <c r="JF230" s="28"/>
      <c r="JG230" s="28"/>
      <c r="JH230" s="28"/>
      <c r="JI230" s="28"/>
      <c r="JJ230" s="28"/>
      <c r="JK230" s="28"/>
      <c r="JL230" s="28"/>
      <c r="JM230" s="28"/>
      <c r="JN230" s="28"/>
      <c r="JO230" s="28"/>
      <c r="JP230" s="28"/>
      <c r="JQ230" s="28"/>
      <c r="JR230" s="28"/>
      <c r="JS230" s="28"/>
      <c r="JT230" s="28"/>
      <c r="JU230" s="28"/>
      <c r="JV230" s="28"/>
      <c r="JW230" s="28"/>
      <c r="JX230" s="28"/>
      <c r="JY230" s="28"/>
      <c r="JZ230" s="28"/>
      <c r="KA230" s="28"/>
      <c r="KB230" s="28"/>
      <c r="KC230" s="28"/>
      <c r="KD230" s="28"/>
      <c r="KE230" s="28"/>
      <c r="KF230" s="28"/>
      <c r="KG230" s="28"/>
      <c r="KH230" s="28"/>
      <c r="KI230" s="28"/>
      <c r="KJ230" s="28"/>
      <c r="KK230" s="28"/>
      <c r="KL230" s="28"/>
      <c r="KM230" s="28"/>
      <c r="KN230" s="28"/>
      <c r="KO230" s="28"/>
      <c r="KP230" s="28"/>
      <c r="KQ230" s="28"/>
      <c r="KR230" s="28"/>
      <c r="KS230" s="28"/>
      <c r="KT230" s="28"/>
      <c r="KU230" s="28"/>
      <c r="KV230" s="28"/>
      <c r="KW230" s="28"/>
      <c r="KX230" s="28"/>
      <c r="KY230" s="28"/>
      <c r="KZ230" s="28"/>
      <c r="LA230" s="28"/>
      <c r="LB230" s="28"/>
      <c r="LC230" s="28"/>
      <c r="LD230" s="28"/>
      <c r="LE230" s="28"/>
      <c r="LF230" s="28"/>
      <c r="LG230" s="28"/>
      <c r="LH230" s="28"/>
      <c r="LI230" s="28"/>
      <c r="LJ230" s="28"/>
      <c r="LK230" s="28"/>
      <c r="LL230" s="28"/>
      <c r="LM230" s="28"/>
      <c r="LN230" s="28"/>
      <c r="LO230" s="28"/>
      <c r="LP230" s="28"/>
      <c r="LQ230" s="28"/>
      <c r="LR230" s="28"/>
      <c r="LS230" s="28"/>
      <c r="LT230" s="28"/>
      <c r="LU230" s="28"/>
      <c r="LV230" s="28"/>
      <c r="LW230" s="28"/>
      <c r="LX230" s="28"/>
      <c r="LY230" s="28"/>
      <c r="LZ230" s="28"/>
      <c r="MA230" s="28"/>
      <c r="MB230" s="28"/>
      <c r="MC230" s="28"/>
      <c r="MD230" s="28"/>
      <c r="ME230" s="28"/>
      <c r="MF230" s="28"/>
      <c r="MG230" s="28"/>
      <c r="MH230" s="28"/>
      <c r="MI230" s="28"/>
      <c r="MJ230" s="28"/>
      <c r="MK230" s="28"/>
      <c r="ML230" s="28"/>
      <c r="MM230" s="28"/>
    </row>
    <row r="231" spans="1:351" x14ac:dyDescent="0.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28"/>
      <c r="HU231" s="28"/>
      <c r="HV231" s="28"/>
      <c r="HW231" s="28"/>
      <c r="HX231" s="28"/>
      <c r="HY231" s="28"/>
      <c r="HZ231" s="28"/>
      <c r="IA231" s="28"/>
      <c r="IB231" s="28"/>
      <c r="IC231" s="28"/>
      <c r="ID231" s="28"/>
      <c r="IE231" s="28"/>
      <c r="IF231" s="28"/>
      <c r="IG231" s="28"/>
      <c r="IH231" s="28"/>
      <c r="II231" s="28"/>
      <c r="IJ231" s="28"/>
      <c r="IK231" s="28"/>
      <c r="IL231" s="28"/>
      <c r="IM231" s="28"/>
      <c r="IN231" s="28"/>
      <c r="IO231" s="28"/>
      <c r="IP231" s="28"/>
      <c r="IQ231" s="28"/>
      <c r="IR231" s="28"/>
      <c r="IS231" s="28"/>
      <c r="IT231" s="28"/>
      <c r="IU231" s="28"/>
      <c r="IV231" s="28"/>
      <c r="IW231" s="28"/>
      <c r="IX231" s="28"/>
      <c r="IY231" s="28"/>
      <c r="IZ231" s="28"/>
      <c r="JA231" s="28"/>
      <c r="JB231" s="28"/>
      <c r="JC231" s="28"/>
      <c r="JD231" s="28"/>
      <c r="JE231" s="28"/>
      <c r="JF231" s="28"/>
      <c r="JG231" s="28"/>
      <c r="JH231" s="28"/>
      <c r="JI231" s="28"/>
      <c r="JJ231" s="28"/>
      <c r="JK231" s="28"/>
      <c r="JL231" s="28"/>
      <c r="JM231" s="28"/>
      <c r="JN231" s="28"/>
      <c r="JO231" s="28"/>
      <c r="JP231" s="28"/>
      <c r="JQ231" s="28"/>
      <c r="JR231" s="28"/>
      <c r="JS231" s="28"/>
      <c r="JT231" s="28"/>
      <c r="JU231" s="28"/>
      <c r="JV231" s="28"/>
      <c r="JW231" s="28"/>
      <c r="JX231" s="28"/>
      <c r="JY231" s="28"/>
      <c r="JZ231" s="28"/>
      <c r="KA231" s="28"/>
      <c r="KB231" s="28"/>
      <c r="KC231" s="28"/>
      <c r="KD231" s="28"/>
      <c r="KE231" s="28"/>
      <c r="KF231" s="28"/>
      <c r="KG231" s="28"/>
      <c r="KH231" s="28"/>
      <c r="KI231" s="28"/>
      <c r="KJ231" s="28"/>
      <c r="KK231" s="28"/>
      <c r="KL231" s="28"/>
      <c r="KM231" s="28"/>
      <c r="KN231" s="28"/>
      <c r="KO231" s="28"/>
      <c r="KP231" s="28"/>
      <c r="KQ231" s="28"/>
      <c r="KR231" s="28"/>
      <c r="KS231" s="28"/>
      <c r="KT231" s="28"/>
      <c r="KU231" s="28"/>
      <c r="KV231" s="28"/>
      <c r="KW231" s="28"/>
      <c r="KX231" s="28"/>
      <c r="KY231" s="28"/>
      <c r="KZ231" s="28"/>
      <c r="LA231" s="28"/>
      <c r="LB231" s="28"/>
      <c r="LC231" s="28"/>
      <c r="LD231" s="28"/>
      <c r="LE231" s="28"/>
      <c r="LF231" s="28"/>
      <c r="LG231" s="28"/>
      <c r="LH231" s="28"/>
      <c r="LI231" s="28"/>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row>
    <row r="232" spans="1:351" x14ac:dyDescent="0.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28"/>
      <c r="HU232" s="28"/>
      <c r="HV232" s="28"/>
      <c r="HW232" s="28"/>
      <c r="HX232" s="28"/>
      <c r="HY232" s="28"/>
      <c r="HZ232" s="28"/>
      <c r="IA232" s="28"/>
      <c r="IB232" s="28"/>
      <c r="IC232" s="28"/>
      <c r="ID232" s="28"/>
      <c r="IE232" s="28"/>
      <c r="IF232" s="28"/>
      <c r="IG232" s="28"/>
      <c r="IH232" s="28"/>
      <c r="II232" s="28"/>
      <c r="IJ232" s="28"/>
      <c r="IK232" s="28"/>
      <c r="IL232" s="28"/>
      <c r="IM232" s="28"/>
      <c r="IN232" s="28"/>
      <c r="IO232" s="28"/>
      <c r="IP232" s="28"/>
      <c r="IQ232" s="28"/>
      <c r="IR232" s="28"/>
      <c r="IS232" s="28"/>
      <c r="IT232" s="28"/>
      <c r="IU232" s="28"/>
      <c r="IV232" s="28"/>
      <c r="IW232" s="28"/>
      <c r="IX232" s="28"/>
      <c r="IY232" s="28"/>
      <c r="IZ232" s="28"/>
      <c r="JA232" s="28"/>
      <c r="JB232" s="28"/>
      <c r="JC232" s="28"/>
      <c r="JD232" s="28"/>
      <c r="JE232" s="28"/>
      <c r="JF232" s="28"/>
      <c r="JG232" s="28"/>
      <c r="JH232" s="28"/>
      <c r="JI232" s="28"/>
      <c r="JJ232" s="28"/>
      <c r="JK232" s="28"/>
      <c r="JL232" s="28"/>
      <c r="JM232" s="28"/>
      <c r="JN232" s="28"/>
      <c r="JO232" s="28"/>
      <c r="JP232" s="28"/>
      <c r="JQ232" s="28"/>
      <c r="JR232" s="28"/>
      <c r="JS232" s="28"/>
      <c r="JT232" s="28"/>
      <c r="JU232" s="28"/>
      <c r="JV232" s="28"/>
      <c r="JW232" s="28"/>
      <c r="JX232" s="28"/>
      <c r="JY232" s="28"/>
      <c r="JZ232" s="28"/>
      <c r="KA232" s="28"/>
      <c r="KB232" s="28"/>
      <c r="KC232" s="28"/>
      <c r="KD232" s="28"/>
      <c r="KE232" s="28"/>
      <c r="KF232" s="28"/>
      <c r="KG232" s="28"/>
      <c r="KH232" s="28"/>
      <c r="KI232" s="28"/>
      <c r="KJ232" s="28"/>
      <c r="KK232" s="28"/>
      <c r="KL232" s="28"/>
      <c r="KM232" s="28"/>
      <c r="KN232" s="28"/>
      <c r="KO232" s="28"/>
      <c r="KP232" s="28"/>
      <c r="KQ232" s="28"/>
      <c r="KR232" s="28"/>
      <c r="KS232" s="28"/>
      <c r="KT232" s="28"/>
      <c r="KU232" s="28"/>
      <c r="KV232" s="28"/>
      <c r="KW232" s="28"/>
      <c r="KX232" s="28"/>
      <c r="KY232" s="28"/>
      <c r="KZ232" s="28"/>
      <c r="LA232" s="28"/>
      <c r="LB232" s="28"/>
      <c r="LC232" s="28"/>
      <c r="LD232" s="28"/>
      <c r="LE232" s="28"/>
      <c r="LF232" s="28"/>
      <c r="LG232" s="28"/>
      <c r="LH232" s="28"/>
      <c r="LI232" s="28"/>
      <c r="LJ232" s="28"/>
      <c r="LK232" s="28"/>
      <c r="LL232" s="28"/>
      <c r="LM232" s="28"/>
      <c r="LN232" s="28"/>
      <c r="LO232" s="28"/>
      <c r="LP232" s="28"/>
      <c r="LQ232" s="28"/>
      <c r="LR232" s="28"/>
      <c r="LS232" s="28"/>
      <c r="LT232" s="28"/>
      <c r="LU232" s="28"/>
      <c r="LV232" s="28"/>
      <c r="LW232" s="28"/>
      <c r="LX232" s="28"/>
      <c r="LY232" s="28"/>
      <c r="LZ232" s="28"/>
      <c r="MA232" s="28"/>
      <c r="MB232" s="28"/>
      <c r="MC232" s="28"/>
      <c r="MD232" s="28"/>
      <c r="ME232" s="28"/>
      <c r="MF232" s="28"/>
      <c r="MG232" s="28"/>
      <c r="MH232" s="28"/>
      <c r="MI232" s="28"/>
      <c r="MJ232" s="28"/>
      <c r="MK232" s="28"/>
      <c r="ML232" s="28"/>
      <c r="MM232" s="28"/>
    </row>
    <row r="233" spans="1:351" x14ac:dyDescent="0.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28"/>
      <c r="HU233" s="28"/>
      <c r="HV233" s="28"/>
      <c r="HW233" s="28"/>
      <c r="HX233" s="28"/>
      <c r="HY233" s="28"/>
      <c r="HZ233" s="28"/>
      <c r="IA233" s="28"/>
      <c r="IB233" s="28"/>
      <c r="IC233" s="28"/>
      <c r="ID233" s="28"/>
      <c r="IE233" s="28"/>
      <c r="IF233" s="28"/>
      <c r="IG233" s="28"/>
      <c r="IH233" s="28"/>
      <c r="II233" s="28"/>
      <c r="IJ233" s="28"/>
      <c r="IK233" s="28"/>
      <c r="IL233" s="28"/>
      <c r="IM233" s="28"/>
      <c r="IN233" s="28"/>
      <c r="IO233" s="28"/>
      <c r="IP233" s="28"/>
      <c r="IQ233" s="28"/>
      <c r="IR233" s="28"/>
      <c r="IS233" s="28"/>
      <c r="IT233" s="28"/>
      <c r="IU233" s="28"/>
      <c r="IV233" s="28"/>
      <c r="IW233" s="28"/>
      <c r="IX233" s="28"/>
      <c r="IY233" s="28"/>
      <c r="IZ233" s="28"/>
      <c r="JA233" s="28"/>
      <c r="JB233" s="28"/>
      <c r="JC233" s="28"/>
      <c r="JD233" s="28"/>
      <c r="JE233" s="28"/>
      <c r="JF233" s="28"/>
      <c r="JG233" s="28"/>
      <c r="JH233" s="28"/>
      <c r="JI233" s="28"/>
      <c r="JJ233" s="28"/>
      <c r="JK233" s="28"/>
      <c r="JL233" s="28"/>
      <c r="JM233" s="28"/>
      <c r="JN233" s="28"/>
      <c r="JO233" s="28"/>
      <c r="JP233" s="28"/>
      <c r="JQ233" s="28"/>
      <c r="JR233" s="28"/>
      <c r="JS233" s="28"/>
      <c r="JT233" s="28"/>
      <c r="JU233" s="28"/>
      <c r="JV233" s="28"/>
      <c r="JW233" s="28"/>
      <c r="JX233" s="28"/>
      <c r="JY233" s="28"/>
      <c r="JZ233" s="28"/>
      <c r="KA233" s="28"/>
      <c r="KB233" s="28"/>
      <c r="KC233" s="28"/>
      <c r="KD233" s="28"/>
      <c r="KE233" s="28"/>
      <c r="KF233" s="28"/>
      <c r="KG233" s="28"/>
      <c r="KH233" s="28"/>
      <c r="KI233" s="28"/>
      <c r="KJ233" s="28"/>
      <c r="KK233" s="28"/>
      <c r="KL233" s="28"/>
      <c r="KM233" s="28"/>
      <c r="KN233" s="28"/>
      <c r="KO233" s="28"/>
      <c r="KP233" s="28"/>
      <c r="KQ233" s="28"/>
      <c r="KR233" s="28"/>
      <c r="KS233" s="28"/>
      <c r="KT233" s="28"/>
      <c r="KU233" s="28"/>
      <c r="KV233" s="28"/>
      <c r="KW233" s="28"/>
      <c r="KX233" s="28"/>
      <c r="KY233" s="28"/>
      <c r="KZ233" s="28"/>
      <c r="LA233" s="28"/>
      <c r="LB233" s="28"/>
      <c r="LC233" s="28"/>
      <c r="LD233" s="28"/>
      <c r="LE233" s="28"/>
      <c r="LF233" s="28"/>
      <c r="LG233" s="28"/>
      <c r="LH233" s="28"/>
      <c r="LI233" s="28"/>
      <c r="LJ233" s="28"/>
      <c r="LK233" s="28"/>
      <c r="LL233" s="28"/>
      <c r="LM233" s="28"/>
      <c r="LN233" s="28"/>
      <c r="LO233" s="28"/>
      <c r="LP233" s="28"/>
      <c r="LQ233" s="28"/>
      <c r="LR233" s="28"/>
      <c r="LS233" s="28"/>
      <c r="LT233" s="28"/>
      <c r="LU233" s="28"/>
      <c r="LV233" s="28"/>
      <c r="LW233" s="28"/>
      <c r="LX233" s="28"/>
      <c r="LY233" s="28"/>
      <c r="LZ233" s="28"/>
      <c r="MA233" s="28"/>
      <c r="MB233" s="28"/>
      <c r="MC233" s="28"/>
      <c r="MD233" s="28"/>
      <c r="ME233" s="28"/>
      <c r="MF233" s="28"/>
      <c r="MG233" s="28"/>
      <c r="MH233" s="28"/>
      <c r="MI233" s="28"/>
      <c r="MJ233" s="28"/>
      <c r="MK233" s="28"/>
      <c r="ML233" s="28"/>
      <c r="MM233" s="28"/>
    </row>
    <row r="234" spans="1:351" x14ac:dyDescent="0.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28"/>
      <c r="HU234" s="28"/>
      <c r="HV234" s="28"/>
      <c r="HW234" s="28"/>
      <c r="HX234" s="28"/>
      <c r="HY234" s="28"/>
      <c r="HZ234" s="28"/>
      <c r="IA234" s="28"/>
      <c r="IB234" s="28"/>
      <c r="IC234" s="28"/>
      <c r="ID234" s="28"/>
      <c r="IE234" s="28"/>
      <c r="IF234" s="28"/>
      <c r="IG234" s="28"/>
      <c r="IH234" s="28"/>
      <c r="II234" s="28"/>
      <c r="IJ234" s="28"/>
      <c r="IK234" s="28"/>
      <c r="IL234" s="28"/>
      <c r="IM234" s="28"/>
      <c r="IN234" s="28"/>
      <c r="IO234" s="28"/>
      <c r="IP234" s="28"/>
      <c r="IQ234" s="28"/>
      <c r="IR234" s="28"/>
      <c r="IS234" s="28"/>
      <c r="IT234" s="28"/>
      <c r="IU234" s="28"/>
      <c r="IV234" s="28"/>
      <c r="IW234" s="28"/>
      <c r="IX234" s="28"/>
      <c r="IY234" s="28"/>
      <c r="IZ234" s="28"/>
      <c r="JA234" s="28"/>
      <c r="JB234" s="28"/>
      <c r="JC234" s="28"/>
      <c r="JD234" s="28"/>
      <c r="JE234" s="28"/>
      <c r="JF234" s="28"/>
      <c r="JG234" s="28"/>
      <c r="JH234" s="28"/>
      <c r="JI234" s="28"/>
      <c r="JJ234" s="28"/>
      <c r="JK234" s="28"/>
      <c r="JL234" s="28"/>
      <c r="JM234" s="28"/>
      <c r="JN234" s="28"/>
      <c r="JO234" s="28"/>
      <c r="JP234" s="28"/>
      <c r="JQ234" s="28"/>
      <c r="JR234" s="28"/>
      <c r="JS234" s="28"/>
      <c r="JT234" s="28"/>
      <c r="JU234" s="28"/>
      <c r="JV234" s="28"/>
      <c r="JW234" s="28"/>
      <c r="JX234" s="28"/>
      <c r="JY234" s="28"/>
      <c r="JZ234" s="28"/>
      <c r="KA234" s="28"/>
      <c r="KB234" s="28"/>
      <c r="KC234" s="28"/>
      <c r="KD234" s="28"/>
      <c r="KE234" s="28"/>
      <c r="KF234" s="28"/>
      <c r="KG234" s="28"/>
      <c r="KH234" s="28"/>
      <c r="KI234" s="28"/>
      <c r="KJ234" s="28"/>
      <c r="KK234" s="28"/>
      <c r="KL234" s="28"/>
      <c r="KM234" s="28"/>
      <c r="KN234" s="28"/>
      <c r="KO234" s="28"/>
      <c r="KP234" s="28"/>
      <c r="KQ234" s="28"/>
      <c r="KR234" s="28"/>
      <c r="KS234" s="28"/>
      <c r="KT234" s="28"/>
      <c r="KU234" s="28"/>
      <c r="KV234" s="28"/>
      <c r="KW234" s="28"/>
      <c r="KX234" s="28"/>
      <c r="KY234" s="28"/>
      <c r="KZ234" s="28"/>
      <c r="LA234" s="28"/>
      <c r="LB234" s="28"/>
      <c r="LC234" s="28"/>
      <c r="LD234" s="28"/>
      <c r="LE234" s="28"/>
      <c r="LF234" s="28"/>
      <c r="LG234" s="28"/>
      <c r="LH234" s="28"/>
      <c r="LI234" s="28"/>
      <c r="LJ234" s="28"/>
      <c r="LK234" s="28"/>
      <c r="LL234" s="28"/>
      <c r="LM234" s="28"/>
      <c r="LN234" s="28"/>
      <c r="LO234" s="28"/>
      <c r="LP234" s="28"/>
      <c r="LQ234" s="28"/>
      <c r="LR234" s="28"/>
      <c r="LS234" s="28"/>
      <c r="LT234" s="28"/>
      <c r="LU234" s="28"/>
      <c r="LV234" s="28"/>
      <c r="LW234" s="28"/>
      <c r="LX234" s="28"/>
      <c r="LY234" s="28"/>
      <c r="LZ234" s="28"/>
      <c r="MA234" s="28"/>
      <c r="MB234" s="28"/>
      <c r="MC234" s="28"/>
      <c r="MD234" s="28"/>
      <c r="ME234" s="28"/>
      <c r="MF234" s="28"/>
      <c r="MG234" s="28"/>
      <c r="MH234" s="28"/>
      <c r="MI234" s="28"/>
      <c r="MJ234" s="28"/>
      <c r="MK234" s="28"/>
      <c r="ML234" s="28"/>
      <c r="MM234" s="28"/>
    </row>
    <row r="235" spans="1:351" x14ac:dyDescent="0.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28"/>
      <c r="HU235" s="28"/>
      <c r="HV235" s="28"/>
      <c r="HW235" s="28"/>
      <c r="HX235" s="28"/>
      <c r="HY235" s="28"/>
      <c r="HZ235" s="28"/>
      <c r="IA235" s="28"/>
      <c r="IB235" s="28"/>
      <c r="IC235" s="28"/>
      <c r="ID235" s="28"/>
      <c r="IE235" s="28"/>
      <c r="IF235" s="28"/>
      <c r="IG235" s="28"/>
      <c r="IH235" s="28"/>
      <c r="II235" s="28"/>
      <c r="IJ235" s="28"/>
      <c r="IK235" s="28"/>
      <c r="IL235" s="28"/>
      <c r="IM235" s="28"/>
      <c r="IN235" s="28"/>
      <c r="IO235" s="28"/>
      <c r="IP235" s="28"/>
      <c r="IQ235" s="28"/>
      <c r="IR235" s="28"/>
      <c r="IS235" s="28"/>
      <c r="IT235" s="28"/>
      <c r="IU235" s="28"/>
      <c r="IV235" s="28"/>
      <c r="IW235" s="28"/>
      <c r="IX235" s="28"/>
      <c r="IY235" s="28"/>
      <c r="IZ235" s="28"/>
      <c r="JA235" s="28"/>
      <c r="JB235" s="28"/>
      <c r="JC235" s="28"/>
      <c r="JD235" s="28"/>
      <c r="JE235" s="28"/>
      <c r="JF235" s="28"/>
      <c r="JG235" s="28"/>
      <c r="JH235" s="28"/>
      <c r="JI235" s="28"/>
      <c r="JJ235" s="28"/>
      <c r="JK235" s="28"/>
      <c r="JL235" s="28"/>
      <c r="JM235" s="28"/>
      <c r="JN235" s="28"/>
      <c r="JO235" s="28"/>
      <c r="JP235" s="28"/>
      <c r="JQ235" s="28"/>
      <c r="JR235" s="28"/>
      <c r="JS235" s="28"/>
      <c r="JT235" s="28"/>
      <c r="JU235" s="28"/>
      <c r="JV235" s="28"/>
      <c r="JW235" s="28"/>
      <c r="JX235" s="28"/>
      <c r="JY235" s="28"/>
      <c r="JZ235" s="28"/>
      <c r="KA235" s="28"/>
      <c r="KB235" s="28"/>
      <c r="KC235" s="28"/>
      <c r="KD235" s="28"/>
      <c r="KE235" s="28"/>
      <c r="KF235" s="28"/>
      <c r="KG235" s="28"/>
      <c r="KH235" s="28"/>
      <c r="KI235" s="28"/>
      <c r="KJ235" s="28"/>
      <c r="KK235" s="28"/>
      <c r="KL235" s="28"/>
      <c r="KM235" s="28"/>
      <c r="KN235" s="28"/>
      <c r="KO235" s="28"/>
      <c r="KP235" s="28"/>
      <c r="KQ235" s="28"/>
      <c r="KR235" s="28"/>
      <c r="KS235" s="28"/>
      <c r="KT235" s="28"/>
      <c r="KU235" s="28"/>
      <c r="KV235" s="28"/>
      <c r="KW235" s="28"/>
      <c r="KX235" s="28"/>
      <c r="KY235" s="28"/>
      <c r="KZ235" s="28"/>
      <c r="LA235" s="28"/>
      <c r="LB235" s="28"/>
      <c r="LC235" s="28"/>
      <c r="LD235" s="28"/>
      <c r="LE235" s="28"/>
      <c r="LF235" s="28"/>
      <c r="LG235" s="28"/>
      <c r="LH235" s="28"/>
      <c r="LI235" s="28"/>
      <c r="LJ235" s="28"/>
      <c r="LK235" s="28"/>
      <c r="LL235" s="28"/>
      <c r="LM235" s="28"/>
      <c r="LN235" s="28"/>
      <c r="LO235" s="28"/>
      <c r="LP235" s="28"/>
      <c r="LQ235" s="28"/>
      <c r="LR235" s="28"/>
      <c r="LS235" s="28"/>
      <c r="LT235" s="28"/>
      <c r="LU235" s="28"/>
      <c r="LV235" s="28"/>
      <c r="LW235" s="28"/>
      <c r="LX235" s="28"/>
      <c r="LY235" s="28"/>
      <c r="LZ235" s="28"/>
      <c r="MA235" s="28"/>
      <c r="MB235" s="28"/>
      <c r="MC235" s="28"/>
      <c r="MD235" s="28"/>
      <c r="ME235" s="28"/>
      <c r="MF235" s="28"/>
      <c r="MG235" s="28"/>
      <c r="MH235" s="28"/>
      <c r="MI235" s="28"/>
      <c r="MJ235" s="28"/>
      <c r="MK235" s="28"/>
      <c r="ML235" s="28"/>
      <c r="MM235" s="28"/>
    </row>
    <row r="236" spans="1:351" x14ac:dyDescent="0.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28"/>
      <c r="HU236" s="28"/>
      <c r="HV236" s="28"/>
      <c r="HW236" s="28"/>
      <c r="HX236" s="28"/>
      <c r="HY236" s="28"/>
      <c r="HZ236" s="28"/>
      <c r="IA236" s="28"/>
      <c r="IB236" s="28"/>
      <c r="IC236" s="28"/>
      <c r="ID236" s="28"/>
      <c r="IE236" s="28"/>
      <c r="IF236" s="28"/>
      <c r="IG236" s="28"/>
      <c r="IH236" s="28"/>
      <c r="II236" s="28"/>
      <c r="IJ236" s="28"/>
      <c r="IK236" s="28"/>
      <c r="IL236" s="28"/>
      <c r="IM236" s="28"/>
      <c r="IN236" s="28"/>
      <c r="IO236" s="28"/>
      <c r="IP236" s="28"/>
      <c r="IQ236" s="28"/>
      <c r="IR236" s="28"/>
      <c r="IS236" s="28"/>
      <c r="IT236" s="28"/>
      <c r="IU236" s="28"/>
      <c r="IV236" s="28"/>
      <c r="IW236" s="28"/>
      <c r="IX236" s="28"/>
      <c r="IY236" s="28"/>
      <c r="IZ236" s="28"/>
      <c r="JA236" s="28"/>
      <c r="JB236" s="28"/>
      <c r="JC236" s="28"/>
      <c r="JD236" s="28"/>
      <c r="JE236" s="28"/>
      <c r="JF236" s="28"/>
      <c r="JG236" s="28"/>
      <c r="JH236" s="28"/>
      <c r="JI236" s="28"/>
      <c r="JJ236" s="28"/>
      <c r="JK236" s="28"/>
      <c r="JL236" s="28"/>
      <c r="JM236" s="28"/>
      <c r="JN236" s="28"/>
      <c r="JO236" s="28"/>
      <c r="JP236" s="28"/>
      <c r="JQ236" s="28"/>
      <c r="JR236" s="28"/>
      <c r="JS236" s="28"/>
      <c r="JT236" s="28"/>
      <c r="JU236" s="28"/>
      <c r="JV236" s="28"/>
      <c r="JW236" s="28"/>
      <c r="JX236" s="28"/>
      <c r="JY236" s="28"/>
      <c r="JZ236" s="28"/>
      <c r="KA236" s="28"/>
      <c r="KB236" s="28"/>
      <c r="KC236" s="28"/>
      <c r="KD236" s="28"/>
      <c r="KE236" s="28"/>
      <c r="KF236" s="28"/>
      <c r="KG236" s="28"/>
      <c r="KH236" s="28"/>
      <c r="KI236" s="28"/>
      <c r="KJ236" s="28"/>
      <c r="KK236" s="28"/>
      <c r="KL236" s="28"/>
      <c r="KM236" s="28"/>
      <c r="KN236" s="28"/>
      <c r="KO236" s="28"/>
      <c r="KP236" s="28"/>
      <c r="KQ236" s="28"/>
      <c r="KR236" s="28"/>
      <c r="KS236" s="28"/>
      <c r="KT236" s="28"/>
      <c r="KU236" s="28"/>
      <c r="KV236" s="28"/>
      <c r="KW236" s="28"/>
      <c r="KX236" s="28"/>
      <c r="KY236" s="28"/>
      <c r="KZ236" s="28"/>
      <c r="LA236" s="28"/>
      <c r="LB236" s="28"/>
      <c r="LC236" s="28"/>
      <c r="LD236" s="28"/>
      <c r="LE236" s="28"/>
      <c r="LF236" s="28"/>
      <c r="LG236" s="28"/>
      <c r="LH236" s="28"/>
      <c r="LI236" s="28"/>
      <c r="LJ236" s="28"/>
      <c r="LK236" s="28"/>
      <c r="LL236" s="28"/>
      <c r="LM236" s="28"/>
      <c r="LN236" s="28"/>
      <c r="LO236" s="28"/>
      <c r="LP236" s="28"/>
      <c r="LQ236" s="28"/>
      <c r="LR236" s="28"/>
      <c r="LS236" s="28"/>
      <c r="LT236" s="28"/>
      <c r="LU236" s="28"/>
      <c r="LV236" s="28"/>
      <c r="LW236" s="28"/>
      <c r="LX236" s="28"/>
      <c r="LY236" s="28"/>
      <c r="LZ236" s="28"/>
      <c r="MA236" s="28"/>
      <c r="MB236" s="28"/>
      <c r="MC236" s="28"/>
      <c r="MD236" s="28"/>
      <c r="ME236" s="28"/>
      <c r="MF236" s="28"/>
      <c r="MG236" s="28"/>
      <c r="MH236" s="28"/>
      <c r="MI236" s="28"/>
      <c r="MJ236" s="28"/>
      <c r="MK236" s="28"/>
      <c r="ML236" s="28"/>
      <c r="MM236" s="28"/>
    </row>
    <row r="237" spans="1:351" x14ac:dyDescent="0.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28"/>
      <c r="HU237" s="28"/>
      <c r="HV237" s="28"/>
      <c r="HW237" s="28"/>
      <c r="HX237" s="28"/>
      <c r="HY237" s="28"/>
      <c r="HZ237" s="28"/>
      <c r="IA237" s="28"/>
      <c r="IB237" s="28"/>
      <c r="IC237" s="28"/>
      <c r="ID237" s="28"/>
      <c r="IE237" s="28"/>
      <c r="IF237" s="28"/>
      <c r="IG237" s="28"/>
      <c r="IH237" s="28"/>
      <c r="II237" s="28"/>
      <c r="IJ237" s="28"/>
      <c r="IK237" s="28"/>
      <c r="IL237" s="28"/>
      <c r="IM237" s="28"/>
      <c r="IN237" s="28"/>
      <c r="IO237" s="28"/>
      <c r="IP237" s="28"/>
      <c r="IQ237" s="28"/>
      <c r="IR237" s="28"/>
      <c r="IS237" s="28"/>
      <c r="IT237" s="28"/>
      <c r="IU237" s="28"/>
      <c r="IV237" s="28"/>
      <c r="IW237" s="28"/>
      <c r="IX237" s="28"/>
      <c r="IY237" s="28"/>
      <c r="IZ237" s="28"/>
      <c r="JA237" s="28"/>
      <c r="JB237" s="28"/>
      <c r="JC237" s="28"/>
      <c r="JD237" s="28"/>
      <c r="JE237" s="28"/>
      <c r="JF237" s="28"/>
      <c r="JG237" s="28"/>
      <c r="JH237" s="28"/>
      <c r="JI237" s="28"/>
      <c r="JJ237" s="28"/>
      <c r="JK237" s="28"/>
      <c r="JL237" s="28"/>
      <c r="JM237" s="28"/>
      <c r="JN237" s="28"/>
      <c r="JO237" s="28"/>
      <c r="JP237" s="28"/>
      <c r="JQ237" s="28"/>
      <c r="JR237" s="28"/>
      <c r="JS237" s="28"/>
      <c r="JT237" s="28"/>
      <c r="JU237" s="28"/>
      <c r="JV237" s="28"/>
      <c r="JW237" s="28"/>
      <c r="JX237" s="28"/>
      <c r="JY237" s="28"/>
      <c r="JZ237" s="28"/>
      <c r="KA237" s="28"/>
      <c r="KB237" s="28"/>
      <c r="KC237" s="28"/>
      <c r="KD237" s="28"/>
      <c r="KE237" s="28"/>
      <c r="KF237" s="28"/>
      <c r="KG237" s="28"/>
      <c r="KH237" s="28"/>
      <c r="KI237" s="28"/>
      <c r="KJ237" s="28"/>
      <c r="KK237" s="28"/>
      <c r="KL237" s="28"/>
      <c r="KM237" s="28"/>
      <c r="KN237" s="28"/>
      <c r="KO237" s="28"/>
      <c r="KP237" s="28"/>
      <c r="KQ237" s="28"/>
      <c r="KR237" s="28"/>
      <c r="KS237" s="28"/>
      <c r="KT237" s="28"/>
      <c r="KU237" s="28"/>
      <c r="KV237" s="28"/>
      <c r="KW237" s="28"/>
      <c r="KX237" s="28"/>
      <c r="KY237" s="28"/>
      <c r="KZ237" s="28"/>
      <c r="LA237" s="28"/>
      <c r="LB237" s="28"/>
      <c r="LC237" s="28"/>
      <c r="LD237" s="28"/>
      <c r="LE237" s="28"/>
      <c r="LF237" s="28"/>
      <c r="LG237" s="28"/>
      <c r="LH237" s="28"/>
      <c r="LI237" s="28"/>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row>
    <row r="238" spans="1:351" x14ac:dyDescent="0.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28"/>
      <c r="HU238" s="28"/>
      <c r="HV238" s="28"/>
      <c r="HW238" s="28"/>
      <c r="HX238" s="28"/>
      <c r="HY238" s="28"/>
      <c r="HZ238" s="28"/>
      <c r="IA238" s="28"/>
      <c r="IB238" s="28"/>
      <c r="IC238" s="28"/>
      <c r="ID238" s="28"/>
      <c r="IE238" s="28"/>
      <c r="IF238" s="28"/>
      <c r="IG238" s="28"/>
      <c r="IH238" s="28"/>
      <c r="II238" s="28"/>
      <c r="IJ238" s="28"/>
      <c r="IK238" s="28"/>
      <c r="IL238" s="28"/>
      <c r="IM238" s="28"/>
      <c r="IN238" s="28"/>
      <c r="IO238" s="28"/>
      <c r="IP238" s="28"/>
      <c r="IQ238" s="28"/>
      <c r="IR238" s="28"/>
      <c r="IS238" s="28"/>
      <c r="IT238" s="28"/>
      <c r="IU238" s="28"/>
      <c r="IV238" s="28"/>
      <c r="IW238" s="28"/>
      <c r="IX238" s="28"/>
      <c r="IY238" s="28"/>
      <c r="IZ238" s="28"/>
      <c r="JA238" s="28"/>
      <c r="JB238" s="28"/>
      <c r="JC238" s="28"/>
      <c r="JD238" s="28"/>
      <c r="JE238" s="28"/>
      <c r="JF238" s="28"/>
      <c r="JG238" s="28"/>
      <c r="JH238" s="28"/>
      <c r="JI238" s="28"/>
      <c r="JJ238" s="28"/>
      <c r="JK238" s="28"/>
      <c r="JL238" s="28"/>
      <c r="JM238" s="28"/>
      <c r="JN238" s="28"/>
      <c r="JO238" s="28"/>
      <c r="JP238" s="28"/>
      <c r="JQ238" s="28"/>
      <c r="JR238" s="28"/>
      <c r="JS238" s="28"/>
      <c r="JT238" s="28"/>
      <c r="JU238" s="28"/>
      <c r="JV238" s="28"/>
      <c r="JW238" s="28"/>
      <c r="JX238" s="28"/>
      <c r="JY238" s="28"/>
      <c r="JZ238" s="28"/>
      <c r="KA238" s="28"/>
      <c r="KB238" s="28"/>
      <c r="KC238" s="28"/>
      <c r="KD238" s="28"/>
      <c r="KE238" s="28"/>
      <c r="KF238" s="28"/>
      <c r="KG238" s="28"/>
      <c r="KH238" s="28"/>
      <c r="KI238" s="28"/>
      <c r="KJ238" s="28"/>
      <c r="KK238" s="28"/>
      <c r="KL238" s="28"/>
      <c r="KM238" s="28"/>
      <c r="KN238" s="28"/>
      <c r="KO238" s="28"/>
      <c r="KP238" s="28"/>
      <c r="KQ238" s="28"/>
      <c r="KR238" s="28"/>
      <c r="KS238" s="28"/>
      <c r="KT238" s="28"/>
      <c r="KU238" s="28"/>
      <c r="KV238" s="28"/>
      <c r="KW238" s="28"/>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c r="MG238" s="28"/>
      <c r="MH238" s="28"/>
      <c r="MI238" s="28"/>
      <c r="MJ238" s="28"/>
      <c r="MK238" s="28"/>
      <c r="ML238" s="28"/>
      <c r="MM238" s="28"/>
    </row>
    <row r="239" spans="1:351" x14ac:dyDescent="0.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28"/>
      <c r="HU239" s="28"/>
      <c r="HV239" s="28"/>
      <c r="HW239" s="28"/>
      <c r="HX239" s="28"/>
      <c r="HY239" s="28"/>
      <c r="HZ239" s="28"/>
      <c r="IA239" s="28"/>
      <c r="IB239" s="28"/>
      <c r="IC239" s="28"/>
      <c r="ID239" s="28"/>
      <c r="IE239" s="28"/>
      <c r="IF239" s="28"/>
      <c r="IG239" s="28"/>
      <c r="IH239" s="28"/>
      <c r="II239" s="28"/>
      <c r="IJ239" s="28"/>
      <c r="IK239" s="28"/>
      <c r="IL239" s="28"/>
      <c r="IM239" s="28"/>
      <c r="IN239" s="28"/>
      <c r="IO239" s="28"/>
      <c r="IP239" s="28"/>
      <c r="IQ239" s="28"/>
      <c r="IR239" s="28"/>
      <c r="IS239" s="28"/>
      <c r="IT239" s="28"/>
      <c r="IU239" s="28"/>
      <c r="IV239" s="28"/>
      <c r="IW239" s="28"/>
      <c r="IX239" s="28"/>
      <c r="IY239" s="28"/>
      <c r="IZ239" s="28"/>
      <c r="JA239" s="28"/>
      <c r="JB239" s="28"/>
      <c r="JC239" s="28"/>
      <c r="JD239" s="28"/>
      <c r="JE239" s="28"/>
      <c r="JF239" s="28"/>
      <c r="JG239" s="28"/>
      <c r="JH239" s="28"/>
      <c r="JI239" s="28"/>
      <c r="JJ239" s="28"/>
      <c r="JK239" s="28"/>
      <c r="JL239" s="28"/>
      <c r="JM239" s="28"/>
      <c r="JN239" s="28"/>
      <c r="JO239" s="28"/>
      <c r="JP239" s="28"/>
      <c r="JQ239" s="28"/>
      <c r="JR239" s="28"/>
      <c r="JS239" s="28"/>
      <c r="JT239" s="28"/>
      <c r="JU239" s="28"/>
      <c r="JV239" s="28"/>
      <c r="JW239" s="28"/>
      <c r="JX239" s="28"/>
      <c r="JY239" s="28"/>
      <c r="JZ239" s="28"/>
      <c r="KA239" s="28"/>
      <c r="KB239" s="28"/>
      <c r="KC239" s="28"/>
      <c r="KD239" s="28"/>
      <c r="KE239" s="28"/>
      <c r="KF239" s="28"/>
      <c r="KG239" s="28"/>
      <c r="KH239" s="28"/>
      <c r="KI239" s="28"/>
      <c r="KJ239" s="28"/>
      <c r="KK239" s="28"/>
      <c r="KL239" s="28"/>
      <c r="KM239" s="28"/>
      <c r="KN239" s="28"/>
      <c r="KO239" s="28"/>
      <c r="KP239" s="28"/>
      <c r="KQ239" s="28"/>
      <c r="KR239" s="28"/>
      <c r="KS239" s="28"/>
      <c r="KT239" s="28"/>
      <c r="KU239" s="28"/>
      <c r="KV239" s="28"/>
      <c r="KW239" s="28"/>
      <c r="KX239" s="28"/>
      <c r="KY239" s="28"/>
      <c r="KZ239" s="28"/>
      <c r="LA239" s="28"/>
      <c r="LB239" s="28"/>
      <c r="LC239" s="28"/>
      <c r="LD239" s="28"/>
      <c r="LE239" s="28"/>
      <c r="LF239" s="28"/>
      <c r="LG239" s="28"/>
      <c r="LH239" s="28"/>
      <c r="LI239" s="28"/>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row>
    <row r="240" spans="1:351" x14ac:dyDescent="0.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28"/>
      <c r="HU240" s="28"/>
      <c r="HV240" s="28"/>
      <c r="HW240" s="28"/>
      <c r="HX240" s="28"/>
      <c r="HY240" s="28"/>
      <c r="HZ240" s="28"/>
      <c r="IA240" s="28"/>
      <c r="IB240" s="28"/>
      <c r="IC240" s="28"/>
      <c r="ID240" s="28"/>
      <c r="IE240" s="28"/>
      <c r="IF240" s="28"/>
      <c r="IG240" s="28"/>
      <c r="IH240" s="28"/>
      <c r="II240" s="28"/>
      <c r="IJ240" s="28"/>
      <c r="IK240" s="28"/>
      <c r="IL240" s="28"/>
      <c r="IM240" s="28"/>
      <c r="IN240" s="28"/>
      <c r="IO240" s="28"/>
      <c r="IP240" s="28"/>
      <c r="IQ240" s="28"/>
      <c r="IR240" s="28"/>
      <c r="IS240" s="28"/>
      <c r="IT240" s="28"/>
      <c r="IU240" s="28"/>
      <c r="IV240" s="28"/>
      <c r="IW240" s="28"/>
      <c r="IX240" s="28"/>
      <c r="IY240" s="28"/>
      <c r="IZ240" s="28"/>
      <c r="JA240" s="28"/>
      <c r="JB240" s="28"/>
      <c r="JC240" s="28"/>
      <c r="JD240" s="28"/>
      <c r="JE240" s="28"/>
      <c r="JF240" s="28"/>
      <c r="JG240" s="28"/>
      <c r="JH240" s="28"/>
      <c r="JI240" s="28"/>
      <c r="JJ240" s="28"/>
      <c r="JK240" s="28"/>
      <c r="JL240" s="28"/>
      <c r="JM240" s="28"/>
      <c r="JN240" s="28"/>
      <c r="JO240" s="28"/>
      <c r="JP240" s="28"/>
      <c r="JQ240" s="28"/>
      <c r="JR240" s="28"/>
      <c r="JS240" s="28"/>
      <c r="JT240" s="28"/>
      <c r="JU240" s="28"/>
      <c r="JV240" s="28"/>
      <c r="JW240" s="28"/>
      <c r="JX240" s="28"/>
      <c r="JY240" s="28"/>
      <c r="JZ240" s="28"/>
      <c r="KA240" s="28"/>
      <c r="KB240" s="28"/>
      <c r="KC240" s="28"/>
      <c r="KD240" s="28"/>
      <c r="KE240" s="28"/>
      <c r="KF240" s="28"/>
      <c r="KG240" s="28"/>
      <c r="KH240" s="28"/>
      <c r="KI240" s="28"/>
      <c r="KJ240" s="28"/>
      <c r="KK240" s="28"/>
      <c r="KL240" s="28"/>
      <c r="KM240" s="28"/>
      <c r="KN240" s="28"/>
      <c r="KO240" s="28"/>
      <c r="KP240" s="28"/>
      <c r="KQ240" s="28"/>
      <c r="KR240" s="28"/>
      <c r="KS240" s="28"/>
      <c r="KT240" s="28"/>
      <c r="KU240" s="28"/>
      <c r="KV240" s="28"/>
      <c r="KW240" s="28"/>
      <c r="KX240" s="28"/>
      <c r="KY240" s="28"/>
      <c r="KZ240" s="28"/>
      <c r="LA240" s="28"/>
      <c r="LB240" s="28"/>
      <c r="LC240" s="28"/>
      <c r="LD240" s="28"/>
      <c r="LE240" s="28"/>
      <c r="LF240" s="28"/>
      <c r="LG240" s="28"/>
      <c r="LH240" s="28"/>
      <c r="LI240" s="28"/>
      <c r="LJ240" s="28"/>
      <c r="LK240" s="28"/>
      <c r="LL240" s="28"/>
      <c r="LM240" s="28"/>
      <c r="LN240" s="28"/>
      <c r="LO240" s="28"/>
      <c r="LP240" s="28"/>
      <c r="LQ240" s="28"/>
      <c r="LR240" s="28"/>
      <c r="LS240" s="28"/>
      <c r="LT240" s="28"/>
      <c r="LU240" s="28"/>
      <c r="LV240" s="28"/>
      <c r="LW240" s="28"/>
      <c r="LX240" s="28"/>
      <c r="LY240" s="28"/>
      <c r="LZ240" s="28"/>
      <c r="MA240" s="28"/>
      <c r="MB240" s="28"/>
      <c r="MC240" s="28"/>
      <c r="MD240" s="28"/>
      <c r="ME240" s="28"/>
      <c r="MF240" s="28"/>
      <c r="MG240" s="28"/>
      <c r="MH240" s="28"/>
      <c r="MI240" s="28"/>
      <c r="MJ240" s="28"/>
      <c r="MK240" s="28"/>
      <c r="ML240" s="28"/>
      <c r="MM240" s="28"/>
    </row>
    <row r="241" spans="1:351" x14ac:dyDescent="0.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28"/>
      <c r="HU241" s="28"/>
      <c r="HV241" s="28"/>
      <c r="HW241" s="28"/>
      <c r="HX241" s="28"/>
      <c r="HY241" s="28"/>
      <c r="HZ241" s="28"/>
      <c r="IA241" s="28"/>
      <c r="IB241" s="28"/>
      <c r="IC241" s="28"/>
      <c r="ID241" s="28"/>
      <c r="IE241" s="28"/>
      <c r="IF241" s="28"/>
      <c r="IG241" s="28"/>
      <c r="IH241" s="28"/>
      <c r="II241" s="28"/>
      <c r="IJ241" s="28"/>
      <c r="IK241" s="28"/>
      <c r="IL241" s="28"/>
      <c r="IM241" s="28"/>
      <c r="IN241" s="28"/>
      <c r="IO241" s="28"/>
      <c r="IP241" s="28"/>
      <c r="IQ241" s="28"/>
      <c r="IR241" s="28"/>
      <c r="IS241" s="28"/>
      <c r="IT241" s="28"/>
      <c r="IU241" s="28"/>
      <c r="IV241" s="28"/>
      <c r="IW241" s="28"/>
      <c r="IX241" s="28"/>
      <c r="IY241" s="28"/>
      <c r="IZ241" s="28"/>
      <c r="JA241" s="28"/>
      <c r="JB241" s="28"/>
      <c r="JC241" s="28"/>
      <c r="JD241" s="28"/>
      <c r="JE241" s="28"/>
      <c r="JF241" s="28"/>
      <c r="JG241" s="28"/>
      <c r="JH241" s="28"/>
      <c r="JI241" s="28"/>
      <c r="JJ241" s="28"/>
      <c r="JK241" s="28"/>
      <c r="JL241" s="28"/>
      <c r="JM241" s="28"/>
      <c r="JN241" s="28"/>
      <c r="JO241" s="28"/>
      <c r="JP241" s="28"/>
      <c r="JQ241" s="28"/>
      <c r="JR241" s="28"/>
      <c r="JS241" s="28"/>
      <c r="JT241" s="28"/>
      <c r="JU241" s="28"/>
      <c r="JV241" s="28"/>
      <c r="JW241" s="28"/>
      <c r="JX241" s="28"/>
      <c r="JY241" s="28"/>
      <c r="JZ241" s="28"/>
      <c r="KA241" s="28"/>
      <c r="KB241" s="28"/>
      <c r="KC241" s="28"/>
      <c r="KD241" s="28"/>
      <c r="KE241" s="28"/>
      <c r="KF241" s="28"/>
      <c r="KG241" s="28"/>
      <c r="KH241" s="28"/>
      <c r="KI241" s="28"/>
      <c r="KJ241" s="28"/>
      <c r="KK241" s="28"/>
      <c r="KL241" s="28"/>
      <c r="KM241" s="28"/>
      <c r="KN241" s="28"/>
      <c r="KO241" s="28"/>
      <c r="KP241" s="28"/>
      <c r="KQ241" s="28"/>
      <c r="KR241" s="28"/>
      <c r="KS241" s="28"/>
      <c r="KT241" s="28"/>
      <c r="KU241" s="28"/>
      <c r="KV241" s="28"/>
      <c r="KW241" s="28"/>
      <c r="KX241" s="28"/>
      <c r="KY241" s="28"/>
      <c r="KZ241" s="28"/>
      <c r="LA241" s="28"/>
      <c r="LB241" s="28"/>
      <c r="LC241" s="28"/>
      <c r="LD241" s="28"/>
      <c r="LE241" s="28"/>
      <c r="LF241" s="28"/>
      <c r="LG241" s="28"/>
      <c r="LH241" s="28"/>
      <c r="LI241" s="28"/>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row>
    <row r="242" spans="1:351" x14ac:dyDescent="0.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c r="IF242" s="28"/>
      <c r="IG242" s="28"/>
      <c r="IH242" s="28"/>
      <c r="II242" s="28"/>
      <c r="IJ242" s="28"/>
      <c r="IK242" s="28"/>
      <c r="IL242" s="28"/>
      <c r="IM242" s="28"/>
      <c r="IN242" s="28"/>
      <c r="IO242" s="28"/>
      <c r="IP242" s="28"/>
      <c r="IQ242" s="28"/>
      <c r="IR242" s="28"/>
      <c r="IS242" s="28"/>
      <c r="IT242" s="28"/>
      <c r="IU242" s="28"/>
      <c r="IV242" s="28"/>
      <c r="IW242" s="28"/>
      <c r="IX242" s="28"/>
      <c r="IY242" s="28"/>
      <c r="IZ242" s="28"/>
      <c r="JA242" s="28"/>
      <c r="JB242" s="28"/>
      <c r="JC242" s="28"/>
      <c r="JD242" s="28"/>
      <c r="JE242" s="28"/>
      <c r="JF242" s="28"/>
      <c r="JG242" s="28"/>
      <c r="JH242" s="28"/>
      <c r="JI242" s="28"/>
      <c r="JJ242" s="28"/>
      <c r="JK242" s="28"/>
      <c r="JL242" s="28"/>
      <c r="JM242" s="28"/>
      <c r="JN242" s="28"/>
      <c r="JO242" s="28"/>
      <c r="JP242" s="28"/>
      <c r="JQ242" s="28"/>
      <c r="JR242" s="28"/>
      <c r="JS242" s="28"/>
      <c r="JT242" s="28"/>
      <c r="JU242" s="28"/>
      <c r="JV242" s="28"/>
      <c r="JW242" s="28"/>
      <c r="JX242" s="28"/>
      <c r="JY242" s="28"/>
      <c r="JZ242" s="28"/>
      <c r="KA242" s="28"/>
      <c r="KB242" s="28"/>
      <c r="KC242" s="28"/>
      <c r="KD242" s="28"/>
      <c r="KE242" s="28"/>
      <c r="KF242" s="28"/>
      <c r="KG242" s="28"/>
      <c r="KH242" s="28"/>
      <c r="KI242" s="28"/>
      <c r="KJ242" s="28"/>
      <c r="KK242" s="28"/>
      <c r="KL242" s="28"/>
      <c r="KM242" s="28"/>
      <c r="KN242" s="28"/>
      <c r="KO242" s="28"/>
      <c r="KP242" s="28"/>
      <c r="KQ242" s="28"/>
      <c r="KR242" s="28"/>
      <c r="KS242" s="28"/>
      <c r="KT242" s="28"/>
      <c r="KU242" s="28"/>
      <c r="KV242" s="28"/>
      <c r="KW242" s="28"/>
      <c r="KX242" s="28"/>
      <c r="KY242" s="28"/>
      <c r="KZ242" s="28"/>
      <c r="LA242" s="28"/>
      <c r="LB242" s="28"/>
      <c r="LC242" s="28"/>
      <c r="LD242" s="28"/>
      <c r="LE242" s="28"/>
      <c r="LF242" s="28"/>
      <c r="LG242" s="28"/>
      <c r="LH242" s="28"/>
      <c r="LI242" s="28"/>
      <c r="LJ242" s="28"/>
      <c r="LK242" s="28"/>
      <c r="LL242" s="28"/>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row>
    <row r="243" spans="1:351" x14ac:dyDescent="0.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28"/>
      <c r="HU243" s="28"/>
      <c r="HV243" s="28"/>
      <c r="HW243" s="28"/>
      <c r="HX243" s="28"/>
      <c r="HY243" s="28"/>
      <c r="HZ243" s="28"/>
      <c r="IA243" s="28"/>
      <c r="IB243" s="28"/>
      <c r="IC243" s="28"/>
      <c r="ID243" s="28"/>
      <c r="IE243" s="28"/>
      <c r="IF243" s="28"/>
      <c r="IG243" s="28"/>
      <c r="IH243" s="28"/>
      <c r="II243" s="28"/>
      <c r="IJ243" s="28"/>
      <c r="IK243" s="28"/>
      <c r="IL243" s="28"/>
      <c r="IM243" s="28"/>
      <c r="IN243" s="28"/>
      <c r="IO243" s="28"/>
      <c r="IP243" s="28"/>
      <c r="IQ243" s="28"/>
      <c r="IR243" s="28"/>
      <c r="IS243" s="28"/>
      <c r="IT243" s="28"/>
      <c r="IU243" s="28"/>
      <c r="IV243" s="28"/>
      <c r="IW243" s="28"/>
      <c r="IX243" s="28"/>
      <c r="IY243" s="28"/>
      <c r="IZ243" s="28"/>
      <c r="JA243" s="28"/>
      <c r="JB243" s="28"/>
      <c r="JC243" s="28"/>
      <c r="JD243" s="28"/>
      <c r="JE243" s="28"/>
      <c r="JF243" s="28"/>
      <c r="JG243" s="28"/>
      <c r="JH243" s="28"/>
      <c r="JI243" s="28"/>
      <c r="JJ243" s="28"/>
      <c r="JK243" s="28"/>
      <c r="JL243" s="28"/>
      <c r="JM243" s="28"/>
      <c r="JN243" s="28"/>
      <c r="JO243" s="28"/>
      <c r="JP243" s="28"/>
      <c r="JQ243" s="28"/>
      <c r="JR243" s="28"/>
      <c r="JS243" s="28"/>
      <c r="JT243" s="28"/>
      <c r="JU243" s="28"/>
      <c r="JV243" s="28"/>
      <c r="JW243" s="28"/>
      <c r="JX243" s="28"/>
      <c r="JY243" s="28"/>
      <c r="JZ243" s="28"/>
      <c r="KA243" s="28"/>
      <c r="KB243" s="28"/>
      <c r="KC243" s="28"/>
      <c r="KD243" s="28"/>
      <c r="KE243" s="28"/>
      <c r="KF243" s="28"/>
      <c r="KG243" s="28"/>
      <c r="KH243" s="28"/>
      <c r="KI243" s="28"/>
      <c r="KJ243" s="28"/>
      <c r="KK243" s="28"/>
      <c r="KL243" s="28"/>
      <c r="KM243" s="28"/>
      <c r="KN243" s="28"/>
      <c r="KO243" s="28"/>
      <c r="KP243" s="28"/>
      <c r="KQ243" s="28"/>
      <c r="KR243" s="28"/>
      <c r="KS243" s="28"/>
      <c r="KT243" s="28"/>
      <c r="KU243" s="28"/>
      <c r="KV243" s="28"/>
      <c r="KW243" s="28"/>
      <c r="KX243" s="28"/>
      <c r="KY243" s="28"/>
      <c r="KZ243" s="28"/>
      <c r="LA243" s="28"/>
      <c r="LB243" s="28"/>
      <c r="LC243" s="28"/>
      <c r="LD243" s="28"/>
      <c r="LE243" s="28"/>
      <c r="LF243" s="28"/>
      <c r="LG243" s="28"/>
      <c r="LH243" s="28"/>
      <c r="LI243" s="28"/>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row>
    <row r="244" spans="1:351"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28"/>
      <c r="II244" s="28"/>
      <c r="IJ244" s="28"/>
      <c r="IK244" s="28"/>
      <c r="IL244" s="28"/>
      <c r="IM244" s="28"/>
      <c r="IN244" s="28"/>
      <c r="IO244" s="28"/>
      <c r="IP244" s="28"/>
      <c r="IQ244" s="28"/>
      <c r="IR244" s="28"/>
      <c r="IS244" s="28"/>
      <c r="IT244" s="28"/>
      <c r="IU244" s="28"/>
      <c r="IV244" s="28"/>
      <c r="IW244" s="28"/>
      <c r="IX244" s="28"/>
      <c r="IY244" s="28"/>
      <c r="IZ244" s="28"/>
      <c r="JA244" s="28"/>
      <c r="JB244" s="28"/>
      <c r="JC244" s="28"/>
      <c r="JD244" s="28"/>
      <c r="JE244" s="28"/>
      <c r="JF244" s="28"/>
      <c r="JG244" s="28"/>
      <c r="JH244" s="28"/>
      <c r="JI244" s="28"/>
      <c r="JJ244" s="28"/>
      <c r="JK244" s="28"/>
      <c r="JL244" s="28"/>
      <c r="JM244" s="28"/>
      <c r="JN244" s="28"/>
      <c r="JO244" s="28"/>
      <c r="JP244" s="28"/>
      <c r="JQ244" s="28"/>
      <c r="JR244" s="28"/>
      <c r="JS244" s="28"/>
      <c r="JT244" s="28"/>
      <c r="JU244" s="28"/>
      <c r="JV244" s="28"/>
      <c r="JW244" s="28"/>
      <c r="JX244" s="28"/>
      <c r="JY244" s="28"/>
      <c r="JZ244" s="28"/>
      <c r="KA244" s="28"/>
      <c r="KB244" s="28"/>
      <c r="KC244" s="28"/>
      <c r="KD244" s="28"/>
      <c r="KE244" s="28"/>
      <c r="KF244" s="28"/>
      <c r="KG244" s="28"/>
      <c r="KH244" s="28"/>
      <c r="KI244" s="28"/>
      <c r="KJ244" s="28"/>
      <c r="KK244" s="28"/>
      <c r="KL244" s="28"/>
      <c r="KM244" s="28"/>
      <c r="KN244" s="28"/>
      <c r="KO244" s="28"/>
      <c r="KP244" s="28"/>
      <c r="KQ244" s="28"/>
      <c r="KR244" s="28"/>
      <c r="KS244" s="28"/>
      <c r="KT244" s="28"/>
      <c r="KU244" s="28"/>
      <c r="KV244" s="28"/>
      <c r="KW244" s="28"/>
      <c r="KX244" s="28"/>
      <c r="KY244" s="28"/>
      <c r="KZ244" s="28"/>
      <c r="LA244" s="28"/>
      <c r="LB244" s="28"/>
      <c r="LC244" s="28"/>
      <c r="LD244" s="28"/>
      <c r="LE244" s="28"/>
      <c r="LF244" s="28"/>
      <c r="LG244" s="28"/>
      <c r="LH244" s="28"/>
      <c r="LI244" s="28"/>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row>
    <row r="245" spans="1:351"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28"/>
      <c r="II245" s="28"/>
      <c r="IJ245" s="28"/>
      <c r="IK245" s="28"/>
      <c r="IL245" s="28"/>
      <c r="IM245" s="28"/>
      <c r="IN245" s="28"/>
      <c r="IO245" s="28"/>
      <c r="IP245" s="28"/>
      <c r="IQ245" s="28"/>
      <c r="IR245" s="28"/>
      <c r="IS245" s="28"/>
      <c r="IT245" s="28"/>
      <c r="IU245" s="28"/>
      <c r="IV245" s="28"/>
      <c r="IW245" s="28"/>
      <c r="IX245" s="28"/>
      <c r="IY245" s="28"/>
      <c r="IZ245" s="28"/>
      <c r="JA245" s="28"/>
      <c r="JB245" s="28"/>
      <c r="JC245" s="28"/>
      <c r="JD245" s="28"/>
      <c r="JE245" s="28"/>
      <c r="JF245" s="28"/>
      <c r="JG245" s="28"/>
      <c r="JH245" s="28"/>
      <c r="JI245" s="28"/>
      <c r="JJ245" s="28"/>
      <c r="JK245" s="28"/>
      <c r="JL245" s="28"/>
      <c r="JM245" s="28"/>
      <c r="JN245" s="28"/>
      <c r="JO245" s="28"/>
      <c r="JP245" s="28"/>
      <c r="JQ245" s="28"/>
      <c r="JR245" s="28"/>
      <c r="JS245" s="28"/>
      <c r="JT245" s="28"/>
      <c r="JU245" s="28"/>
      <c r="JV245" s="28"/>
      <c r="JW245" s="28"/>
      <c r="JX245" s="28"/>
      <c r="JY245" s="28"/>
      <c r="JZ245" s="28"/>
      <c r="KA245" s="28"/>
      <c r="KB245" s="28"/>
      <c r="KC245" s="28"/>
      <c r="KD245" s="28"/>
      <c r="KE245" s="28"/>
      <c r="KF245" s="28"/>
      <c r="KG245" s="28"/>
      <c r="KH245" s="28"/>
      <c r="KI245" s="28"/>
      <c r="KJ245" s="28"/>
      <c r="KK245" s="28"/>
      <c r="KL245" s="28"/>
      <c r="KM245" s="28"/>
      <c r="KN245" s="28"/>
      <c r="KO245" s="28"/>
      <c r="KP245" s="28"/>
      <c r="KQ245" s="28"/>
      <c r="KR245" s="28"/>
      <c r="KS245" s="28"/>
      <c r="KT245" s="28"/>
      <c r="KU245" s="28"/>
      <c r="KV245" s="28"/>
      <c r="KW245" s="28"/>
      <c r="KX245" s="28"/>
      <c r="KY245" s="28"/>
      <c r="KZ245" s="28"/>
      <c r="LA245" s="28"/>
      <c r="LB245" s="28"/>
      <c r="LC245" s="28"/>
      <c r="LD245" s="28"/>
      <c r="LE245" s="28"/>
      <c r="LF245" s="28"/>
      <c r="LG245" s="28"/>
      <c r="LH245" s="28"/>
      <c r="LI245" s="28"/>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row>
    <row r="246" spans="1:351"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28"/>
      <c r="II246" s="28"/>
      <c r="IJ246" s="28"/>
      <c r="IK246" s="28"/>
      <c r="IL246" s="28"/>
      <c r="IM246" s="28"/>
      <c r="IN246" s="28"/>
      <c r="IO246" s="28"/>
      <c r="IP246" s="28"/>
      <c r="IQ246" s="28"/>
      <c r="IR246" s="28"/>
      <c r="IS246" s="28"/>
      <c r="IT246" s="28"/>
      <c r="IU246" s="28"/>
      <c r="IV246" s="28"/>
      <c r="IW246" s="28"/>
      <c r="IX246" s="28"/>
      <c r="IY246" s="28"/>
      <c r="IZ246" s="28"/>
      <c r="JA246" s="28"/>
      <c r="JB246" s="28"/>
      <c r="JC246" s="28"/>
      <c r="JD246" s="28"/>
      <c r="JE246" s="28"/>
      <c r="JF246" s="28"/>
      <c r="JG246" s="28"/>
      <c r="JH246" s="28"/>
      <c r="JI246" s="28"/>
      <c r="JJ246" s="28"/>
      <c r="JK246" s="28"/>
      <c r="JL246" s="28"/>
      <c r="JM246" s="28"/>
      <c r="JN246" s="28"/>
      <c r="JO246" s="28"/>
      <c r="JP246" s="28"/>
      <c r="JQ246" s="28"/>
      <c r="JR246" s="28"/>
      <c r="JS246" s="28"/>
      <c r="JT246" s="28"/>
      <c r="JU246" s="28"/>
      <c r="JV246" s="28"/>
      <c r="JW246" s="28"/>
      <c r="JX246" s="28"/>
      <c r="JY246" s="28"/>
      <c r="JZ246" s="28"/>
      <c r="KA246" s="28"/>
      <c r="KB246" s="28"/>
      <c r="KC246" s="28"/>
      <c r="KD246" s="28"/>
      <c r="KE246" s="28"/>
      <c r="KF246" s="28"/>
      <c r="KG246" s="28"/>
      <c r="KH246" s="28"/>
      <c r="KI246" s="28"/>
      <c r="KJ246" s="28"/>
      <c r="KK246" s="28"/>
      <c r="KL246" s="28"/>
      <c r="KM246" s="28"/>
      <c r="KN246" s="28"/>
      <c r="KO246" s="28"/>
      <c r="KP246" s="28"/>
      <c r="KQ246" s="28"/>
      <c r="KR246" s="28"/>
      <c r="KS246" s="28"/>
      <c r="KT246" s="28"/>
      <c r="KU246" s="28"/>
      <c r="KV246" s="28"/>
      <c r="KW246" s="28"/>
      <c r="KX246" s="28"/>
      <c r="KY246" s="28"/>
      <c r="KZ246" s="28"/>
      <c r="LA246" s="28"/>
      <c r="LB246" s="28"/>
      <c r="LC246" s="28"/>
      <c r="LD246" s="28"/>
      <c r="LE246" s="28"/>
      <c r="LF246" s="28"/>
      <c r="LG246" s="28"/>
      <c r="LH246" s="28"/>
      <c r="LI246" s="28"/>
      <c r="LJ246" s="28"/>
      <c r="LK246" s="28"/>
      <c r="LL246" s="28"/>
      <c r="LM246" s="28"/>
      <c r="LN246" s="28"/>
      <c r="LO246" s="28"/>
      <c r="LP246" s="28"/>
      <c r="LQ246" s="28"/>
      <c r="LR246" s="28"/>
      <c r="LS246" s="28"/>
      <c r="LT246" s="28"/>
      <c r="LU246" s="28"/>
      <c r="LV246" s="28"/>
      <c r="LW246" s="28"/>
      <c r="LX246" s="28"/>
      <c r="LY246" s="28"/>
      <c r="LZ246" s="28"/>
      <c r="MA246" s="28"/>
      <c r="MB246" s="28"/>
      <c r="MC246" s="28"/>
      <c r="MD246" s="28"/>
      <c r="ME246" s="28"/>
      <c r="MF246" s="28"/>
      <c r="MG246" s="28"/>
      <c r="MH246" s="28"/>
      <c r="MI246" s="28"/>
      <c r="MJ246" s="28"/>
      <c r="MK246" s="28"/>
      <c r="ML246" s="28"/>
      <c r="MM246" s="28"/>
    </row>
    <row r="247" spans="1:351" x14ac:dyDescent="0.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28"/>
      <c r="HU247" s="28"/>
      <c r="HV247" s="28"/>
      <c r="HW247" s="28"/>
      <c r="HX247" s="28"/>
      <c r="HY247" s="28"/>
      <c r="HZ247" s="28"/>
      <c r="IA247" s="28"/>
      <c r="IB247" s="28"/>
      <c r="IC247" s="28"/>
      <c r="ID247" s="28"/>
      <c r="IE247" s="28"/>
      <c r="IF247" s="28"/>
      <c r="IG247" s="28"/>
      <c r="IH247" s="28"/>
      <c r="II247" s="28"/>
      <c r="IJ247" s="28"/>
      <c r="IK247" s="28"/>
      <c r="IL247" s="28"/>
      <c r="IM247" s="28"/>
      <c r="IN247" s="28"/>
      <c r="IO247" s="28"/>
      <c r="IP247" s="28"/>
      <c r="IQ247" s="28"/>
      <c r="IR247" s="28"/>
      <c r="IS247" s="28"/>
      <c r="IT247" s="28"/>
      <c r="IU247" s="28"/>
      <c r="IV247" s="28"/>
      <c r="IW247" s="28"/>
      <c r="IX247" s="28"/>
      <c r="IY247" s="28"/>
      <c r="IZ247" s="28"/>
      <c r="JA247" s="28"/>
      <c r="JB247" s="28"/>
      <c r="JC247" s="28"/>
      <c r="JD247" s="28"/>
      <c r="JE247" s="28"/>
      <c r="JF247" s="28"/>
      <c r="JG247" s="28"/>
      <c r="JH247" s="28"/>
      <c r="JI247" s="28"/>
      <c r="JJ247" s="28"/>
      <c r="JK247" s="28"/>
      <c r="JL247" s="28"/>
      <c r="JM247" s="28"/>
      <c r="JN247" s="28"/>
      <c r="JO247" s="28"/>
      <c r="JP247" s="28"/>
      <c r="JQ247" s="28"/>
      <c r="JR247" s="28"/>
      <c r="JS247" s="28"/>
      <c r="JT247" s="28"/>
      <c r="JU247" s="28"/>
      <c r="JV247" s="28"/>
      <c r="JW247" s="28"/>
      <c r="JX247" s="28"/>
      <c r="JY247" s="28"/>
      <c r="JZ247" s="28"/>
      <c r="KA247" s="28"/>
      <c r="KB247" s="28"/>
      <c r="KC247" s="28"/>
      <c r="KD247" s="28"/>
      <c r="KE247" s="28"/>
      <c r="KF247" s="28"/>
      <c r="KG247" s="28"/>
      <c r="KH247" s="28"/>
      <c r="KI247" s="28"/>
      <c r="KJ247" s="28"/>
      <c r="KK247" s="28"/>
      <c r="KL247" s="28"/>
      <c r="KM247" s="28"/>
      <c r="KN247" s="28"/>
      <c r="KO247" s="28"/>
      <c r="KP247" s="28"/>
      <c r="KQ247" s="28"/>
      <c r="KR247" s="28"/>
      <c r="KS247" s="28"/>
      <c r="KT247" s="28"/>
      <c r="KU247" s="28"/>
      <c r="KV247" s="28"/>
      <c r="KW247" s="28"/>
      <c r="KX247" s="28"/>
      <c r="KY247" s="28"/>
      <c r="KZ247" s="28"/>
      <c r="LA247" s="28"/>
      <c r="LB247" s="28"/>
      <c r="LC247" s="28"/>
      <c r="LD247" s="28"/>
      <c r="LE247" s="28"/>
      <c r="LF247" s="28"/>
      <c r="LG247" s="28"/>
      <c r="LH247" s="28"/>
      <c r="LI247" s="28"/>
      <c r="LJ247" s="28"/>
      <c r="LK247" s="28"/>
      <c r="LL247" s="28"/>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row>
    <row r="248" spans="1:351" x14ac:dyDescent="0.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28"/>
      <c r="HU248" s="28"/>
      <c r="HV248" s="28"/>
      <c r="HW248" s="28"/>
      <c r="HX248" s="28"/>
      <c r="HY248" s="28"/>
      <c r="HZ248" s="28"/>
      <c r="IA248" s="28"/>
      <c r="IB248" s="28"/>
      <c r="IC248" s="28"/>
      <c r="ID248" s="28"/>
      <c r="IE248" s="28"/>
      <c r="IF248" s="28"/>
      <c r="IG248" s="28"/>
      <c r="IH248" s="28"/>
      <c r="II248" s="28"/>
      <c r="IJ248" s="28"/>
      <c r="IK248" s="28"/>
      <c r="IL248" s="28"/>
      <c r="IM248" s="28"/>
      <c r="IN248" s="28"/>
      <c r="IO248" s="28"/>
      <c r="IP248" s="28"/>
      <c r="IQ248" s="28"/>
      <c r="IR248" s="28"/>
      <c r="IS248" s="28"/>
      <c r="IT248" s="28"/>
      <c r="IU248" s="28"/>
      <c r="IV248" s="28"/>
      <c r="IW248" s="28"/>
      <c r="IX248" s="28"/>
      <c r="IY248" s="28"/>
      <c r="IZ248" s="28"/>
      <c r="JA248" s="28"/>
      <c r="JB248" s="28"/>
      <c r="JC248" s="28"/>
      <c r="JD248" s="28"/>
      <c r="JE248" s="28"/>
      <c r="JF248" s="28"/>
      <c r="JG248" s="28"/>
      <c r="JH248" s="28"/>
      <c r="JI248" s="28"/>
      <c r="JJ248" s="28"/>
      <c r="JK248" s="28"/>
      <c r="JL248" s="28"/>
      <c r="JM248" s="28"/>
      <c r="JN248" s="28"/>
      <c r="JO248" s="28"/>
      <c r="JP248" s="28"/>
      <c r="JQ248" s="28"/>
      <c r="JR248" s="28"/>
      <c r="JS248" s="28"/>
      <c r="JT248" s="28"/>
      <c r="JU248" s="28"/>
      <c r="JV248" s="28"/>
      <c r="JW248" s="28"/>
      <c r="JX248" s="28"/>
      <c r="JY248" s="28"/>
      <c r="JZ248" s="28"/>
      <c r="KA248" s="28"/>
      <c r="KB248" s="28"/>
      <c r="KC248" s="28"/>
      <c r="KD248" s="28"/>
      <c r="KE248" s="28"/>
      <c r="KF248" s="28"/>
      <c r="KG248" s="28"/>
      <c r="KH248" s="28"/>
      <c r="KI248" s="28"/>
      <c r="KJ248" s="28"/>
      <c r="KK248" s="28"/>
      <c r="KL248" s="28"/>
      <c r="KM248" s="28"/>
      <c r="KN248" s="28"/>
      <c r="KO248" s="28"/>
      <c r="KP248" s="28"/>
      <c r="KQ248" s="28"/>
      <c r="KR248" s="28"/>
      <c r="KS248" s="28"/>
      <c r="KT248" s="28"/>
      <c r="KU248" s="28"/>
      <c r="KV248" s="28"/>
      <c r="KW248" s="28"/>
      <c r="KX248" s="28"/>
      <c r="KY248" s="28"/>
      <c r="KZ248" s="28"/>
      <c r="LA248" s="28"/>
      <c r="LB248" s="28"/>
      <c r="LC248" s="28"/>
      <c r="LD248" s="28"/>
      <c r="LE248" s="28"/>
      <c r="LF248" s="28"/>
      <c r="LG248" s="28"/>
      <c r="LH248" s="28"/>
      <c r="LI248" s="28"/>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c r="MI248" s="28"/>
      <c r="MJ248" s="28"/>
      <c r="MK248" s="28"/>
      <c r="ML248" s="28"/>
      <c r="MM248" s="28"/>
    </row>
    <row r="249" spans="1:351" x14ac:dyDescent="0.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28"/>
      <c r="HU249" s="28"/>
      <c r="HV249" s="28"/>
      <c r="HW249" s="28"/>
      <c r="HX249" s="28"/>
      <c r="HY249" s="28"/>
      <c r="HZ249" s="28"/>
      <c r="IA249" s="28"/>
      <c r="IB249" s="28"/>
      <c r="IC249" s="28"/>
      <c r="ID249" s="28"/>
      <c r="IE249" s="28"/>
      <c r="IF249" s="28"/>
      <c r="IG249" s="28"/>
      <c r="IH249" s="28"/>
      <c r="II249" s="28"/>
      <c r="IJ249" s="28"/>
      <c r="IK249" s="28"/>
      <c r="IL249" s="28"/>
      <c r="IM249" s="28"/>
      <c r="IN249" s="28"/>
      <c r="IO249" s="28"/>
      <c r="IP249" s="28"/>
      <c r="IQ249" s="28"/>
      <c r="IR249" s="28"/>
      <c r="IS249" s="28"/>
      <c r="IT249" s="28"/>
      <c r="IU249" s="28"/>
      <c r="IV249" s="28"/>
      <c r="IW249" s="28"/>
      <c r="IX249" s="28"/>
      <c r="IY249" s="28"/>
      <c r="IZ249" s="28"/>
      <c r="JA249" s="28"/>
      <c r="JB249" s="28"/>
      <c r="JC249" s="28"/>
      <c r="JD249" s="28"/>
      <c r="JE249" s="28"/>
      <c r="JF249" s="28"/>
      <c r="JG249" s="28"/>
      <c r="JH249" s="28"/>
      <c r="JI249" s="28"/>
      <c r="JJ249" s="28"/>
      <c r="JK249" s="28"/>
      <c r="JL249" s="28"/>
      <c r="JM249" s="28"/>
      <c r="JN249" s="28"/>
      <c r="JO249" s="28"/>
      <c r="JP249" s="28"/>
      <c r="JQ249" s="28"/>
      <c r="JR249" s="28"/>
      <c r="JS249" s="28"/>
      <c r="JT249" s="28"/>
      <c r="JU249" s="28"/>
      <c r="JV249" s="28"/>
      <c r="JW249" s="28"/>
      <c r="JX249" s="28"/>
      <c r="JY249" s="28"/>
      <c r="JZ249" s="28"/>
      <c r="KA249" s="28"/>
      <c r="KB249" s="28"/>
      <c r="KC249" s="28"/>
      <c r="KD249" s="28"/>
      <c r="KE249" s="28"/>
      <c r="KF249" s="28"/>
      <c r="KG249" s="28"/>
      <c r="KH249" s="28"/>
      <c r="KI249" s="28"/>
      <c r="KJ249" s="28"/>
      <c r="KK249" s="28"/>
      <c r="KL249" s="28"/>
      <c r="KM249" s="28"/>
      <c r="KN249" s="28"/>
      <c r="KO249" s="28"/>
      <c r="KP249" s="28"/>
      <c r="KQ249" s="28"/>
      <c r="KR249" s="28"/>
      <c r="KS249" s="28"/>
      <c r="KT249" s="28"/>
      <c r="KU249" s="28"/>
      <c r="KV249" s="28"/>
      <c r="KW249" s="28"/>
      <c r="KX249" s="28"/>
      <c r="KY249" s="28"/>
      <c r="KZ249" s="28"/>
      <c r="LA249" s="28"/>
      <c r="LB249" s="28"/>
      <c r="LC249" s="28"/>
      <c r="LD249" s="28"/>
      <c r="LE249" s="28"/>
      <c r="LF249" s="28"/>
      <c r="LG249" s="28"/>
      <c r="LH249" s="28"/>
      <c r="LI249" s="28"/>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row>
    <row r="250" spans="1:351" x14ac:dyDescent="0.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28"/>
      <c r="HU250" s="28"/>
      <c r="HV250" s="28"/>
      <c r="HW250" s="28"/>
      <c r="HX250" s="28"/>
      <c r="HY250" s="28"/>
      <c r="HZ250" s="28"/>
      <c r="IA250" s="28"/>
      <c r="IB250" s="28"/>
      <c r="IC250" s="28"/>
      <c r="ID250" s="28"/>
      <c r="IE250" s="28"/>
      <c r="IF250" s="28"/>
      <c r="IG250" s="28"/>
      <c r="IH250" s="28"/>
      <c r="II250" s="28"/>
      <c r="IJ250" s="28"/>
      <c r="IK250" s="28"/>
      <c r="IL250" s="28"/>
      <c r="IM250" s="28"/>
      <c r="IN250" s="28"/>
      <c r="IO250" s="28"/>
      <c r="IP250" s="28"/>
      <c r="IQ250" s="28"/>
      <c r="IR250" s="28"/>
      <c r="IS250" s="28"/>
      <c r="IT250" s="28"/>
      <c r="IU250" s="28"/>
      <c r="IV250" s="28"/>
      <c r="IW250" s="28"/>
      <c r="IX250" s="28"/>
      <c r="IY250" s="28"/>
      <c r="IZ250" s="28"/>
      <c r="JA250" s="28"/>
      <c r="JB250" s="28"/>
      <c r="JC250" s="28"/>
      <c r="JD250" s="28"/>
      <c r="JE250" s="28"/>
      <c r="JF250" s="28"/>
      <c r="JG250" s="28"/>
      <c r="JH250" s="28"/>
      <c r="JI250" s="28"/>
      <c r="JJ250" s="28"/>
      <c r="JK250" s="28"/>
      <c r="JL250" s="28"/>
      <c r="JM250" s="28"/>
      <c r="JN250" s="28"/>
      <c r="JO250" s="28"/>
      <c r="JP250" s="28"/>
      <c r="JQ250" s="28"/>
      <c r="JR250" s="28"/>
      <c r="JS250" s="28"/>
      <c r="JT250" s="28"/>
      <c r="JU250" s="28"/>
      <c r="JV250" s="28"/>
      <c r="JW250" s="28"/>
      <c r="JX250" s="28"/>
      <c r="JY250" s="28"/>
      <c r="JZ250" s="28"/>
      <c r="KA250" s="28"/>
      <c r="KB250" s="28"/>
      <c r="KC250" s="28"/>
      <c r="KD250" s="28"/>
      <c r="KE250" s="28"/>
      <c r="KF250" s="28"/>
      <c r="KG250" s="28"/>
      <c r="KH250" s="28"/>
      <c r="KI250" s="28"/>
      <c r="KJ250" s="28"/>
      <c r="KK250" s="28"/>
      <c r="KL250" s="28"/>
      <c r="KM250" s="28"/>
      <c r="KN250" s="28"/>
      <c r="KO250" s="28"/>
      <c r="KP250" s="28"/>
      <c r="KQ250" s="28"/>
      <c r="KR250" s="28"/>
      <c r="KS250" s="28"/>
      <c r="KT250" s="28"/>
      <c r="KU250" s="28"/>
      <c r="KV250" s="28"/>
      <c r="KW250" s="28"/>
      <c r="KX250" s="28"/>
      <c r="KY250" s="28"/>
      <c r="KZ250" s="28"/>
      <c r="LA250" s="28"/>
      <c r="LB250" s="28"/>
      <c r="LC250" s="28"/>
      <c r="LD250" s="28"/>
      <c r="LE250" s="28"/>
      <c r="LF250" s="28"/>
      <c r="LG250" s="28"/>
      <c r="LH250" s="28"/>
      <c r="LI250" s="28"/>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row>
    <row r="251" spans="1:351" x14ac:dyDescent="0.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28"/>
      <c r="HU251" s="28"/>
      <c r="HV251" s="28"/>
      <c r="HW251" s="28"/>
      <c r="HX251" s="28"/>
      <c r="HY251" s="28"/>
      <c r="HZ251" s="28"/>
      <c r="IA251" s="28"/>
      <c r="IB251" s="28"/>
      <c r="IC251" s="28"/>
      <c r="ID251" s="28"/>
      <c r="IE251" s="28"/>
      <c r="IF251" s="28"/>
      <c r="IG251" s="28"/>
      <c r="IH251" s="28"/>
      <c r="II251" s="28"/>
      <c r="IJ251" s="28"/>
      <c r="IK251" s="28"/>
      <c r="IL251" s="28"/>
      <c r="IM251" s="28"/>
      <c r="IN251" s="28"/>
      <c r="IO251" s="28"/>
      <c r="IP251" s="28"/>
      <c r="IQ251" s="28"/>
      <c r="IR251" s="28"/>
      <c r="IS251" s="28"/>
      <c r="IT251" s="28"/>
      <c r="IU251" s="28"/>
      <c r="IV251" s="28"/>
      <c r="IW251" s="28"/>
      <c r="IX251" s="28"/>
      <c r="IY251" s="28"/>
      <c r="IZ251" s="28"/>
      <c r="JA251" s="28"/>
      <c r="JB251" s="28"/>
      <c r="JC251" s="28"/>
      <c r="JD251" s="28"/>
      <c r="JE251" s="28"/>
      <c r="JF251" s="28"/>
      <c r="JG251" s="28"/>
      <c r="JH251" s="28"/>
      <c r="JI251" s="28"/>
      <c r="JJ251" s="28"/>
      <c r="JK251" s="28"/>
      <c r="JL251" s="28"/>
      <c r="JM251" s="28"/>
      <c r="JN251" s="28"/>
      <c r="JO251" s="28"/>
      <c r="JP251" s="28"/>
      <c r="JQ251" s="28"/>
      <c r="JR251" s="28"/>
      <c r="JS251" s="28"/>
      <c r="JT251" s="28"/>
      <c r="JU251" s="28"/>
      <c r="JV251" s="28"/>
      <c r="JW251" s="28"/>
      <c r="JX251" s="28"/>
      <c r="JY251" s="28"/>
      <c r="JZ251" s="28"/>
      <c r="KA251" s="28"/>
      <c r="KB251" s="28"/>
      <c r="KC251" s="28"/>
      <c r="KD251" s="28"/>
      <c r="KE251" s="28"/>
      <c r="KF251" s="28"/>
      <c r="KG251" s="28"/>
      <c r="KH251" s="28"/>
      <c r="KI251" s="28"/>
      <c r="KJ251" s="28"/>
      <c r="KK251" s="28"/>
      <c r="KL251" s="28"/>
      <c r="KM251" s="28"/>
      <c r="KN251" s="28"/>
      <c r="KO251" s="28"/>
      <c r="KP251" s="28"/>
      <c r="KQ251" s="28"/>
      <c r="KR251" s="28"/>
      <c r="KS251" s="28"/>
      <c r="KT251" s="28"/>
      <c r="KU251" s="28"/>
      <c r="KV251" s="28"/>
      <c r="KW251" s="28"/>
      <c r="KX251" s="28"/>
      <c r="KY251" s="28"/>
      <c r="KZ251" s="28"/>
      <c r="LA251" s="28"/>
      <c r="LB251" s="28"/>
      <c r="LC251" s="28"/>
      <c r="LD251" s="28"/>
      <c r="LE251" s="28"/>
      <c r="LF251" s="28"/>
      <c r="LG251" s="28"/>
      <c r="LH251" s="28"/>
      <c r="LI251" s="28"/>
      <c r="LJ251" s="28"/>
      <c r="LK251" s="28"/>
      <c r="LL251" s="28"/>
      <c r="LM251" s="28"/>
      <c r="LN251" s="28"/>
      <c r="LO251" s="28"/>
      <c r="LP251" s="28"/>
      <c r="LQ251" s="28"/>
      <c r="LR251" s="28"/>
      <c r="LS251" s="28"/>
      <c r="LT251" s="28"/>
      <c r="LU251" s="28"/>
      <c r="LV251" s="28"/>
      <c r="LW251" s="28"/>
      <c r="LX251" s="28"/>
      <c r="LY251" s="28"/>
      <c r="LZ251" s="28"/>
      <c r="MA251" s="28"/>
      <c r="MB251" s="28"/>
      <c r="MC251" s="28"/>
      <c r="MD251" s="28"/>
      <c r="ME251" s="28"/>
      <c r="MF251" s="28"/>
      <c r="MG251" s="28"/>
      <c r="MH251" s="28"/>
      <c r="MI251" s="28"/>
      <c r="MJ251" s="28"/>
      <c r="MK251" s="28"/>
      <c r="ML251" s="28"/>
      <c r="MM251" s="28"/>
    </row>
    <row r="252" spans="1:351" x14ac:dyDescent="0.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28"/>
      <c r="HU252" s="28"/>
      <c r="HV252" s="28"/>
      <c r="HW252" s="28"/>
      <c r="HX252" s="28"/>
      <c r="HY252" s="28"/>
      <c r="HZ252" s="28"/>
      <c r="IA252" s="28"/>
      <c r="IB252" s="28"/>
      <c r="IC252" s="28"/>
      <c r="ID252" s="28"/>
      <c r="IE252" s="28"/>
      <c r="IF252" s="28"/>
      <c r="IG252" s="28"/>
      <c r="IH252" s="28"/>
      <c r="II252" s="28"/>
      <c r="IJ252" s="28"/>
      <c r="IK252" s="28"/>
      <c r="IL252" s="28"/>
      <c r="IM252" s="28"/>
      <c r="IN252" s="28"/>
      <c r="IO252" s="28"/>
      <c r="IP252" s="28"/>
      <c r="IQ252" s="28"/>
      <c r="IR252" s="28"/>
      <c r="IS252" s="28"/>
      <c r="IT252" s="28"/>
      <c r="IU252" s="28"/>
      <c r="IV252" s="28"/>
      <c r="IW252" s="28"/>
      <c r="IX252" s="28"/>
      <c r="IY252" s="28"/>
      <c r="IZ252" s="28"/>
      <c r="JA252" s="28"/>
      <c r="JB252" s="28"/>
      <c r="JC252" s="28"/>
      <c r="JD252" s="28"/>
      <c r="JE252" s="28"/>
      <c r="JF252" s="28"/>
      <c r="JG252" s="28"/>
      <c r="JH252" s="28"/>
      <c r="JI252" s="28"/>
      <c r="JJ252" s="28"/>
      <c r="JK252" s="28"/>
      <c r="JL252" s="28"/>
      <c r="JM252" s="28"/>
      <c r="JN252" s="28"/>
      <c r="JO252" s="28"/>
      <c r="JP252" s="28"/>
      <c r="JQ252" s="28"/>
      <c r="JR252" s="28"/>
      <c r="JS252" s="28"/>
      <c r="JT252" s="28"/>
      <c r="JU252" s="28"/>
      <c r="JV252" s="28"/>
      <c r="JW252" s="28"/>
      <c r="JX252" s="28"/>
      <c r="JY252" s="28"/>
      <c r="JZ252" s="28"/>
      <c r="KA252" s="28"/>
      <c r="KB252" s="28"/>
      <c r="KC252" s="28"/>
      <c r="KD252" s="28"/>
      <c r="KE252" s="28"/>
      <c r="KF252" s="28"/>
      <c r="KG252" s="28"/>
      <c r="KH252" s="28"/>
      <c r="KI252" s="28"/>
      <c r="KJ252" s="28"/>
      <c r="KK252" s="28"/>
      <c r="KL252" s="28"/>
      <c r="KM252" s="28"/>
      <c r="KN252" s="28"/>
      <c r="KO252" s="28"/>
      <c r="KP252" s="28"/>
      <c r="KQ252" s="28"/>
      <c r="KR252" s="28"/>
      <c r="KS252" s="28"/>
      <c r="KT252" s="28"/>
      <c r="KU252" s="28"/>
      <c r="KV252" s="28"/>
      <c r="KW252" s="28"/>
      <c r="KX252" s="28"/>
      <c r="KY252" s="28"/>
      <c r="KZ252" s="28"/>
      <c r="LA252" s="28"/>
      <c r="LB252" s="28"/>
      <c r="LC252" s="28"/>
      <c r="LD252" s="28"/>
      <c r="LE252" s="28"/>
      <c r="LF252" s="28"/>
      <c r="LG252" s="28"/>
      <c r="LH252" s="28"/>
      <c r="LI252" s="28"/>
      <c r="LJ252" s="28"/>
      <c r="LK252" s="28"/>
      <c r="LL252" s="28"/>
      <c r="LM252" s="28"/>
      <c r="LN252" s="28"/>
      <c r="LO252" s="28"/>
      <c r="LP252" s="28"/>
      <c r="LQ252" s="28"/>
      <c r="LR252" s="28"/>
      <c r="LS252" s="28"/>
      <c r="LT252" s="28"/>
      <c r="LU252" s="28"/>
      <c r="LV252" s="28"/>
      <c r="LW252" s="28"/>
      <c r="LX252" s="28"/>
      <c r="LY252" s="28"/>
      <c r="LZ252" s="28"/>
      <c r="MA252" s="28"/>
      <c r="MB252" s="28"/>
      <c r="MC252" s="28"/>
      <c r="MD252" s="28"/>
      <c r="ME252" s="28"/>
      <c r="MF252" s="28"/>
      <c r="MG252" s="28"/>
      <c r="MH252" s="28"/>
      <c r="MI252" s="28"/>
      <c r="MJ252" s="28"/>
      <c r="MK252" s="28"/>
      <c r="ML252" s="28"/>
      <c r="MM252" s="28"/>
    </row>
    <row r="253" spans="1:351" x14ac:dyDescent="0.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28"/>
      <c r="HU253" s="28"/>
      <c r="HV253" s="28"/>
      <c r="HW253" s="28"/>
      <c r="HX253" s="28"/>
      <c r="HY253" s="28"/>
      <c r="HZ253" s="28"/>
      <c r="IA253" s="28"/>
      <c r="IB253" s="28"/>
      <c r="IC253" s="28"/>
      <c r="ID253" s="28"/>
      <c r="IE253" s="28"/>
      <c r="IF253" s="28"/>
      <c r="IG253" s="28"/>
      <c r="IH253" s="28"/>
      <c r="II253" s="28"/>
      <c r="IJ253" s="28"/>
      <c r="IK253" s="28"/>
      <c r="IL253" s="28"/>
      <c r="IM253" s="28"/>
      <c r="IN253" s="28"/>
      <c r="IO253" s="28"/>
      <c r="IP253" s="28"/>
      <c r="IQ253" s="28"/>
      <c r="IR253" s="28"/>
      <c r="IS253" s="28"/>
      <c r="IT253" s="28"/>
      <c r="IU253" s="28"/>
      <c r="IV253" s="28"/>
      <c r="IW253" s="28"/>
      <c r="IX253" s="28"/>
      <c r="IY253" s="28"/>
      <c r="IZ253" s="28"/>
      <c r="JA253" s="28"/>
      <c r="JB253" s="28"/>
      <c r="JC253" s="28"/>
      <c r="JD253" s="28"/>
      <c r="JE253" s="28"/>
      <c r="JF253" s="28"/>
      <c r="JG253" s="28"/>
      <c r="JH253" s="28"/>
      <c r="JI253" s="28"/>
      <c r="JJ253" s="28"/>
      <c r="JK253" s="28"/>
      <c r="JL253" s="28"/>
      <c r="JM253" s="28"/>
      <c r="JN253" s="28"/>
      <c r="JO253" s="28"/>
      <c r="JP253" s="28"/>
      <c r="JQ253" s="28"/>
      <c r="JR253" s="28"/>
      <c r="JS253" s="28"/>
      <c r="JT253" s="28"/>
      <c r="JU253" s="28"/>
      <c r="JV253" s="28"/>
      <c r="JW253" s="28"/>
      <c r="JX253" s="28"/>
      <c r="JY253" s="28"/>
      <c r="JZ253" s="28"/>
      <c r="KA253" s="28"/>
      <c r="KB253" s="28"/>
      <c r="KC253" s="28"/>
      <c r="KD253" s="28"/>
      <c r="KE253" s="28"/>
      <c r="KF253" s="28"/>
      <c r="KG253" s="28"/>
      <c r="KH253" s="28"/>
      <c r="KI253" s="28"/>
      <c r="KJ253" s="28"/>
      <c r="KK253" s="28"/>
      <c r="KL253" s="28"/>
      <c r="KM253" s="28"/>
      <c r="KN253" s="28"/>
      <c r="KO253" s="28"/>
      <c r="KP253" s="28"/>
      <c r="KQ253" s="28"/>
      <c r="KR253" s="28"/>
      <c r="KS253" s="28"/>
      <c r="KT253" s="28"/>
      <c r="KU253" s="28"/>
      <c r="KV253" s="28"/>
      <c r="KW253" s="28"/>
      <c r="KX253" s="28"/>
      <c r="KY253" s="28"/>
      <c r="KZ253" s="28"/>
      <c r="LA253" s="28"/>
      <c r="LB253" s="28"/>
      <c r="LC253" s="28"/>
      <c r="LD253" s="28"/>
      <c r="LE253" s="28"/>
      <c r="LF253" s="28"/>
      <c r="LG253" s="28"/>
      <c r="LH253" s="28"/>
      <c r="LI253" s="28"/>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row>
    <row r="254" spans="1:351" x14ac:dyDescent="0.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28"/>
      <c r="HU254" s="28"/>
      <c r="HV254" s="28"/>
      <c r="HW254" s="28"/>
      <c r="HX254" s="28"/>
      <c r="HY254" s="28"/>
      <c r="HZ254" s="28"/>
      <c r="IA254" s="28"/>
      <c r="IB254" s="28"/>
      <c r="IC254" s="28"/>
      <c r="ID254" s="28"/>
      <c r="IE254" s="28"/>
      <c r="IF254" s="28"/>
      <c r="IG254" s="28"/>
      <c r="IH254" s="28"/>
      <c r="II254" s="28"/>
      <c r="IJ254" s="28"/>
      <c r="IK254" s="28"/>
      <c r="IL254" s="28"/>
      <c r="IM254" s="28"/>
      <c r="IN254" s="28"/>
      <c r="IO254" s="28"/>
      <c r="IP254" s="28"/>
      <c r="IQ254" s="28"/>
      <c r="IR254" s="28"/>
      <c r="IS254" s="28"/>
      <c r="IT254" s="28"/>
      <c r="IU254" s="28"/>
      <c r="IV254" s="28"/>
      <c r="IW254" s="28"/>
      <c r="IX254" s="28"/>
      <c r="IY254" s="28"/>
      <c r="IZ254" s="28"/>
      <c r="JA254" s="28"/>
      <c r="JB254" s="28"/>
      <c r="JC254" s="28"/>
      <c r="JD254" s="28"/>
      <c r="JE254" s="28"/>
      <c r="JF254" s="28"/>
      <c r="JG254" s="28"/>
      <c r="JH254" s="28"/>
      <c r="JI254" s="28"/>
      <c r="JJ254" s="28"/>
      <c r="JK254" s="28"/>
      <c r="JL254" s="28"/>
      <c r="JM254" s="28"/>
      <c r="JN254" s="28"/>
      <c r="JO254" s="28"/>
      <c r="JP254" s="28"/>
      <c r="JQ254" s="28"/>
      <c r="JR254" s="28"/>
      <c r="JS254" s="28"/>
      <c r="JT254" s="28"/>
      <c r="JU254" s="28"/>
      <c r="JV254" s="28"/>
      <c r="JW254" s="28"/>
      <c r="JX254" s="28"/>
      <c r="JY254" s="28"/>
      <c r="JZ254" s="28"/>
      <c r="KA254" s="28"/>
      <c r="KB254" s="28"/>
      <c r="KC254" s="28"/>
      <c r="KD254" s="28"/>
      <c r="KE254" s="28"/>
      <c r="KF254" s="28"/>
      <c r="KG254" s="28"/>
      <c r="KH254" s="28"/>
      <c r="KI254" s="28"/>
      <c r="KJ254" s="28"/>
      <c r="KK254" s="28"/>
      <c r="KL254" s="28"/>
      <c r="KM254" s="28"/>
      <c r="KN254" s="28"/>
      <c r="KO254" s="28"/>
      <c r="KP254" s="28"/>
      <c r="KQ254" s="28"/>
      <c r="KR254" s="28"/>
      <c r="KS254" s="28"/>
      <c r="KT254" s="28"/>
      <c r="KU254" s="28"/>
      <c r="KV254" s="28"/>
      <c r="KW254" s="28"/>
      <c r="KX254" s="28"/>
      <c r="KY254" s="28"/>
      <c r="KZ254" s="28"/>
      <c r="LA254" s="28"/>
      <c r="LB254" s="28"/>
      <c r="LC254" s="28"/>
      <c r="LD254" s="28"/>
      <c r="LE254" s="28"/>
      <c r="LF254" s="28"/>
      <c r="LG254" s="28"/>
      <c r="LH254" s="28"/>
      <c r="LI254" s="28"/>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row>
    <row r="255" spans="1:351" x14ac:dyDescent="0.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28"/>
      <c r="HU255" s="28"/>
      <c r="HV255" s="28"/>
      <c r="HW255" s="28"/>
      <c r="HX255" s="28"/>
      <c r="HY255" s="28"/>
      <c r="HZ255" s="28"/>
      <c r="IA255" s="28"/>
      <c r="IB255" s="28"/>
      <c r="IC255" s="28"/>
      <c r="ID255" s="28"/>
      <c r="IE255" s="28"/>
      <c r="IF255" s="28"/>
      <c r="IG255" s="28"/>
      <c r="IH255" s="28"/>
      <c r="II255" s="28"/>
      <c r="IJ255" s="28"/>
      <c r="IK255" s="28"/>
      <c r="IL255" s="28"/>
      <c r="IM255" s="28"/>
      <c r="IN255" s="28"/>
      <c r="IO255" s="28"/>
      <c r="IP255" s="28"/>
      <c r="IQ255" s="28"/>
      <c r="IR255" s="28"/>
      <c r="IS255" s="28"/>
      <c r="IT255" s="28"/>
      <c r="IU255" s="28"/>
      <c r="IV255" s="28"/>
      <c r="IW255" s="28"/>
      <c r="IX255" s="28"/>
      <c r="IY255" s="28"/>
      <c r="IZ255" s="28"/>
      <c r="JA255" s="28"/>
      <c r="JB255" s="28"/>
      <c r="JC255" s="28"/>
      <c r="JD255" s="28"/>
      <c r="JE255" s="28"/>
      <c r="JF255" s="28"/>
      <c r="JG255" s="28"/>
      <c r="JH255" s="28"/>
      <c r="JI255" s="28"/>
      <c r="JJ255" s="28"/>
      <c r="JK255" s="28"/>
      <c r="JL255" s="28"/>
      <c r="JM255" s="28"/>
      <c r="JN255" s="28"/>
      <c r="JO255" s="28"/>
      <c r="JP255" s="28"/>
      <c r="JQ255" s="28"/>
      <c r="JR255" s="28"/>
      <c r="JS255" s="28"/>
      <c r="JT255" s="28"/>
      <c r="JU255" s="28"/>
      <c r="JV255" s="28"/>
      <c r="JW255" s="28"/>
      <c r="JX255" s="28"/>
      <c r="JY255" s="28"/>
      <c r="JZ255" s="28"/>
      <c r="KA255" s="28"/>
      <c r="KB255" s="28"/>
      <c r="KC255" s="28"/>
      <c r="KD255" s="28"/>
      <c r="KE255" s="28"/>
      <c r="KF255" s="28"/>
      <c r="KG255" s="28"/>
      <c r="KH255" s="28"/>
      <c r="KI255" s="28"/>
      <c r="KJ255" s="28"/>
      <c r="KK255" s="28"/>
      <c r="KL255" s="28"/>
      <c r="KM255" s="28"/>
      <c r="KN255" s="28"/>
      <c r="KO255" s="28"/>
      <c r="KP255" s="28"/>
      <c r="KQ255" s="28"/>
      <c r="KR255" s="28"/>
      <c r="KS255" s="28"/>
      <c r="KT255" s="28"/>
      <c r="KU255" s="28"/>
      <c r="KV255" s="28"/>
      <c r="KW255" s="28"/>
      <c r="KX255" s="28"/>
      <c r="KY255" s="28"/>
      <c r="KZ255" s="28"/>
      <c r="LA255" s="28"/>
      <c r="LB255" s="28"/>
      <c r="LC255" s="28"/>
      <c r="LD255" s="28"/>
      <c r="LE255" s="28"/>
      <c r="LF255" s="28"/>
      <c r="LG255" s="28"/>
      <c r="LH255" s="28"/>
      <c r="LI255" s="28"/>
      <c r="LJ255" s="28"/>
      <c r="LK255" s="28"/>
      <c r="LL255" s="28"/>
      <c r="LM255" s="28"/>
      <c r="LN255" s="28"/>
      <c r="LO255" s="28"/>
      <c r="LP255" s="28"/>
      <c r="LQ255" s="28"/>
      <c r="LR255" s="28"/>
      <c r="LS255" s="28"/>
      <c r="LT255" s="28"/>
      <c r="LU255" s="28"/>
      <c r="LV255" s="28"/>
      <c r="LW255" s="28"/>
      <c r="LX255" s="28"/>
      <c r="LY255" s="28"/>
      <c r="LZ255" s="28"/>
      <c r="MA255" s="28"/>
      <c r="MB255" s="28"/>
      <c r="MC255" s="28"/>
      <c r="MD255" s="28"/>
      <c r="ME255" s="28"/>
      <c r="MF255" s="28"/>
      <c r="MG255" s="28"/>
      <c r="MH255" s="28"/>
      <c r="MI255" s="28"/>
      <c r="MJ255" s="28"/>
      <c r="MK255" s="28"/>
      <c r="ML255" s="28"/>
      <c r="MM255" s="28"/>
    </row>
    <row r="256" spans="1:351" x14ac:dyDescent="0.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28"/>
      <c r="HU256" s="28"/>
      <c r="HV256" s="28"/>
      <c r="HW256" s="28"/>
      <c r="HX256" s="28"/>
      <c r="HY256" s="28"/>
      <c r="HZ256" s="28"/>
      <c r="IA256" s="28"/>
      <c r="IB256" s="28"/>
      <c r="IC256" s="28"/>
      <c r="ID256" s="28"/>
      <c r="IE256" s="28"/>
      <c r="IF256" s="28"/>
      <c r="IG256" s="28"/>
      <c r="IH256" s="28"/>
      <c r="II256" s="28"/>
      <c r="IJ256" s="28"/>
      <c r="IK256" s="28"/>
      <c r="IL256" s="28"/>
      <c r="IM256" s="28"/>
      <c r="IN256" s="28"/>
      <c r="IO256" s="28"/>
      <c r="IP256" s="28"/>
      <c r="IQ256" s="28"/>
      <c r="IR256" s="28"/>
      <c r="IS256" s="28"/>
      <c r="IT256" s="28"/>
      <c r="IU256" s="28"/>
      <c r="IV256" s="28"/>
      <c r="IW256" s="28"/>
      <c r="IX256" s="28"/>
      <c r="IY256" s="28"/>
      <c r="IZ256" s="28"/>
      <c r="JA256" s="28"/>
      <c r="JB256" s="28"/>
      <c r="JC256" s="28"/>
      <c r="JD256" s="28"/>
      <c r="JE256" s="28"/>
      <c r="JF256" s="28"/>
      <c r="JG256" s="28"/>
      <c r="JH256" s="28"/>
      <c r="JI256" s="28"/>
      <c r="JJ256" s="28"/>
      <c r="JK256" s="28"/>
      <c r="JL256" s="28"/>
      <c r="JM256" s="28"/>
      <c r="JN256" s="28"/>
      <c r="JO256" s="28"/>
      <c r="JP256" s="28"/>
      <c r="JQ256" s="28"/>
      <c r="JR256" s="28"/>
      <c r="JS256" s="28"/>
      <c r="JT256" s="28"/>
      <c r="JU256" s="28"/>
      <c r="JV256" s="28"/>
      <c r="JW256" s="28"/>
      <c r="JX256" s="28"/>
      <c r="JY256" s="28"/>
      <c r="JZ256" s="28"/>
      <c r="KA256" s="28"/>
      <c r="KB256" s="28"/>
      <c r="KC256" s="28"/>
      <c r="KD256" s="28"/>
      <c r="KE256" s="28"/>
      <c r="KF256" s="28"/>
      <c r="KG256" s="28"/>
      <c r="KH256" s="28"/>
      <c r="KI256" s="28"/>
      <c r="KJ256" s="28"/>
      <c r="KK256" s="28"/>
      <c r="KL256" s="28"/>
      <c r="KM256" s="28"/>
      <c r="KN256" s="28"/>
      <c r="KO256" s="28"/>
      <c r="KP256" s="28"/>
      <c r="KQ256" s="28"/>
      <c r="KR256" s="28"/>
      <c r="KS256" s="28"/>
      <c r="KT256" s="28"/>
      <c r="KU256" s="28"/>
      <c r="KV256" s="28"/>
      <c r="KW256" s="28"/>
      <c r="KX256" s="28"/>
      <c r="KY256" s="28"/>
      <c r="KZ256" s="28"/>
      <c r="LA256" s="28"/>
      <c r="LB256" s="28"/>
      <c r="LC256" s="28"/>
      <c r="LD256" s="28"/>
      <c r="LE256" s="28"/>
      <c r="LF256" s="28"/>
      <c r="LG256" s="28"/>
      <c r="LH256" s="28"/>
      <c r="LI256" s="28"/>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row>
    <row r="257" spans="1:351" x14ac:dyDescent="0.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28"/>
      <c r="HU257" s="28"/>
      <c r="HV257" s="28"/>
      <c r="HW257" s="28"/>
      <c r="HX257" s="28"/>
      <c r="HY257" s="28"/>
      <c r="HZ257" s="28"/>
      <c r="IA257" s="28"/>
      <c r="IB257" s="28"/>
      <c r="IC257" s="28"/>
      <c r="ID257" s="28"/>
      <c r="IE257" s="28"/>
      <c r="IF257" s="28"/>
      <c r="IG257" s="28"/>
      <c r="IH257" s="28"/>
      <c r="II257" s="28"/>
      <c r="IJ257" s="28"/>
      <c r="IK257" s="28"/>
      <c r="IL257" s="28"/>
      <c r="IM257" s="28"/>
      <c r="IN257" s="28"/>
      <c r="IO257" s="28"/>
      <c r="IP257" s="28"/>
      <c r="IQ257" s="28"/>
      <c r="IR257" s="28"/>
      <c r="IS257" s="28"/>
      <c r="IT257" s="28"/>
      <c r="IU257" s="28"/>
      <c r="IV257" s="28"/>
      <c r="IW257" s="28"/>
      <c r="IX257" s="28"/>
      <c r="IY257" s="28"/>
      <c r="IZ257" s="28"/>
      <c r="JA257" s="28"/>
      <c r="JB257" s="28"/>
      <c r="JC257" s="28"/>
      <c r="JD257" s="28"/>
      <c r="JE257" s="28"/>
      <c r="JF257" s="28"/>
      <c r="JG257" s="28"/>
      <c r="JH257" s="28"/>
      <c r="JI257" s="28"/>
      <c r="JJ257" s="28"/>
      <c r="JK257" s="28"/>
      <c r="JL257" s="28"/>
      <c r="JM257" s="28"/>
      <c r="JN257" s="28"/>
      <c r="JO257" s="28"/>
      <c r="JP257" s="28"/>
      <c r="JQ257" s="28"/>
      <c r="JR257" s="28"/>
      <c r="JS257" s="28"/>
      <c r="JT257" s="28"/>
      <c r="JU257" s="28"/>
      <c r="JV257" s="28"/>
      <c r="JW257" s="28"/>
      <c r="JX257" s="28"/>
      <c r="JY257" s="28"/>
      <c r="JZ257" s="28"/>
      <c r="KA257" s="28"/>
      <c r="KB257" s="28"/>
      <c r="KC257" s="28"/>
      <c r="KD257" s="28"/>
      <c r="KE257" s="28"/>
      <c r="KF257" s="28"/>
      <c r="KG257" s="28"/>
      <c r="KH257" s="28"/>
      <c r="KI257" s="28"/>
      <c r="KJ257" s="28"/>
      <c r="KK257" s="28"/>
      <c r="KL257" s="28"/>
      <c r="KM257" s="28"/>
      <c r="KN257" s="28"/>
      <c r="KO257" s="28"/>
      <c r="KP257" s="28"/>
      <c r="KQ257" s="28"/>
      <c r="KR257" s="28"/>
      <c r="KS257" s="28"/>
      <c r="KT257" s="28"/>
      <c r="KU257" s="28"/>
      <c r="KV257" s="28"/>
      <c r="KW257" s="28"/>
      <c r="KX257" s="28"/>
      <c r="KY257" s="28"/>
      <c r="KZ257" s="28"/>
      <c r="LA257" s="28"/>
      <c r="LB257" s="28"/>
      <c r="LC257" s="28"/>
      <c r="LD257" s="28"/>
      <c r="LE257" s="28"/>
      <c r="LF257" s="28"/>
      <c r="LG257" s="28"/>
      <c r="LH257" s="28"/>
      <c r="LI257" s="28"/>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row>
    <row r="258" spans="1:351" x14ac:dyDescent="0.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28"/>
      <c r="HU258" s="28"/>
      <c r="HV258" s="28"/>
      <c r="HW258" s="28"/>
      <c r="HX258" s="28"/>
      <c r="HY258" s="28"/>
      <c r="HZ258" s="28"/>
      <c r="IA258" s="28"/>
      <c r="IB258" s="28"/>
      <c r="IC258" s="28"/>
      <c r="ID258" s="28"/>
      <c r="IE258" s="28"/>
      <c r="IF258" s="28"/>
      <c r="IG258" s="28"/>
      <c r="IH258" s="28"/>
      <c r="II258" s="28"/>
      <c r="IJ258" s="28"/>
      <c r="IK258" s="28"/>
      <c r="IL258" s="28"/>
      <c r="IM258" s="28"/>
      <c r="IN258" s="28"/>
      <c r="IO258" s="28"/>
      <c r="IP258" s="28"/>
      <c r="IQ258" s="28"/>
      <c r="IR258" s="28"/>
      <c r="IS258" s="28"/>
      <c r="IT258" s="28"/>
      <c r="IU258" s="28"/>
      <c r="IV258" s="28"/>
      <c r="IW258" s="28"/>
      <c r="IX258" s="28"/>
      <c r="IY258" s="28"/>
      <c r="IZ258" s="28"/>
      <c r="JA258" s="28"/>
      <c r="JB258" s="28"/>
      <c r="JC258" s="28"/>
      <c r="JD258" s="28"/>
      <c r="JE258" s="28"/>
      <c r="JF258" s="28"/>
      <c r="JG258" s="28"/>
      <c r="JH258" s="28"/>
      <c r="JI258" s="28"/>
      <c r="JJ258" s="28"/>
      <c r="JK258" s="28"/>
      <c r="JL258" s="28"/>
      <c r="JM258" s="28"/>
      <c r="JN258" s="28"/>
      <c r="JO258" s="28"/>
      <c r="JP258" s="28"/>
      <c r="JQ258" s="28"/>
      <c r="JR258" s="28"/>
      <c r="JS258" s="28"/>
      <c r="JT258" s="28"/>
      <c r="JU258" s="28"/>
      <c r="JV258" s="28"/>
      <c r="JW258" s="28"/>
      <c r="JX258" s="28"/>
      <c r="JY258" s="28"/>
      <c r="JZ258" s="28"/>
      <c r="KA258" s="28"/>
      <c r="KB258" s="28"/>
      <c r="KC258" s="28"/>
      <c r="KD258" s="28"/>
      <c r="KE258" s="28"/>
      <c r="KF258" s="28"/>
      <c r="KG258" s="28"/>
      <c r="KH258" s="28"/>
      <c r="KI258" s="28"/>
      <c r="KJ258" s="28"/>
      <c r="KK258" s="28"/>
      <c r="KL258" s="28"/>
      <c r="KM258" s="28"/>
      <c r="KN258" s="28"/>
      <c r="KO258" s="28"/>
      <c r="KP258" s="28"/>
      <c r="KQ258" s="28"/>
      <c r="KR258" s="28"/>
      <c r="KS258" s="28"/>
      <c r="KT258" s="28"/>
      <c r="KU258" s="28"/>
      <c r="KV258" s="28"/>
      <c r="KW258" s="28"/>
      <c r="KX258" s="28"/>
      <c r="KY258" s="28"/>
      <c r="KZ258" s="28"/>
      <c r="LA258" s="28"/>
      <c r="LB258" s="28"/>
      <c r="LC258" s="28"/>
      <c r="LD258" s="28"/>
      <c r="LE258" s="28"/>
      <c r="LF258" s="28"/>
      <c r="LG258" s="28"/>
      <c r="LH258" s="28"/>
      <c r="LI258" s="28"/>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row>
    <row r="259" spans="1:351" x14ac:dyDescent="0.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28"/>
      <c r="HU259" s="28"/>
      <c r="HV259" s="28"/>
      <c r="HW259" s="28"/>
      <c r="HX259" s="28"/>
      <c r="HY259" s="28"/>
      <c r="HZ259" s="28"/>
      <c r="IA259" s="28"/>
      <c r="IB259" s="28"/>
      <c r="IC259" s="28"/>
      <c r="ID259" s="28"/>
      <c r="IE259" s="28"/>
      <c r="IF259" s="28"/>
      <c r="IG259" s="28"/>
      <c r="IH259" s="28"/>
      <c r="II259" s="28"/>
      <c r="IJ259" s="28"/>
      <c r="IK259" s="28"/>
      <c r="IL259" s="28"/>
      <c r="IM259" s="28"/>
      <c r="IN259" s="28"/>
      <c r="IO259" s="28"/>
      <c r="IP259" s="28"/>
      <c r="IQ259" s="28"/>
      <c r="IR259" s="28"/>
      <c r="IS259" s="28"/>
      <c r="IT259" s="28"/>
      <c r="IU259" s="28"/>
      <c r="IV259" s="28"/>
      <c r="IW259" s="28"/>
      <c r="IX259" s="28"/>
      <c r="IY259" s="28"/>
      <c r="IZ259" s="28"/>
      <c r="JA259" s="28"/>
      <c r="JB259" s="28"/>
      <c r="JC259" s="28"/>
      <c r="JD259" s="28"/>
      <c r="JE259" s="28"/>
      <c r="JF259" s="28"/>
      <c r="JG259" s="28"/>
      <c r="JH259" s="28"/>
      <c r="JI259" s="28"/>
      <c r="JJ259" s="28"/>
      <c r="JK259" s="28"/>
      <c r="JL259" s="28"/>
      <c r="JM259" s="28"/>
      <c r="JN259" s="28"/>
      <c r="JO259" s="28"/>
      <c r="JP259" s="28"/>
      <c r="JQ259" s="28"/>
      <c r="JR259" s="28"/>
      <c r="JS259" s="28"/>
      <c r="JT259" s="28"/>
      <c r="JU259" s="28"/>
      <c r="JV259" s="28"/>
      <c r="JW259" s="28"/>
      <c r="JX259" s="28"/>
      <c r="JY259" s="28"/>
      <c r="JZ259" s="28"/>
      <c r="KA259" s="28"/>
      <c r="KB259" s="28"/>
      <c r="KC259" s="28"/>
      <c r="KD259" s="28"/>
      <c r="KE259" s="28"/>
      <c r="KF259" s="28"/>
      <c r="KG259" s="28"/>
      <c r="KH259" s="28"/>
      <c r="KI259" s="28"/>
      <c r="KJ259" s="28"/>
      <c r="KK259" s="28"/>
      <c r="KL259" s="28"/>
      <c r="KM259" s="28"/>
      <c r="KN259" s="28"/>
      <c r="KO259" s="28"/>
      <c r="KP259" s="28"/>
      <c r="KQ259" s="28"/>
      <c r="KR259" s="28"/>
      <c r="KS259" s="28"/>
      <c r="KT259" s="28"/>
      <c r="KU259" s="28"/>
      <c r="KV259" s="28"/>
      <c r="KW259" s="28"/>
      <c r="KX259" s="28"/>
      <c r="KY259" s="28"/>
      <c r="KZ259" s="28"/>
      <c r="LA259" s="28"/>
      <c r="LB259" s="28"/>
      <c r="LC259" s="28"/>
      <c r="LD259" s="28"/>
      <c r="LE259" s="28"/>
      <c r="LF259" s="28"/>
      <c r="LG259" s="28"/>
      <c r="LH259" s="28"/>
      <c r="LI259" s="28"/>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row>
    <row r="260" spans="1:351" x14ac:dyDescent="0.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28"/>
      <c r="HU260" s="28"/>
      <c r="HV260" s="28"/>
      <c r="HW260" s="28"/>
      <c r="HX260" s="28"/>
      <c r="HY260" s="28"/>
      <c r="HZ260" s="28"/>
      <c r="IA260" s="28"/>
      <c r="IB260" s="28"/>
      <c r="IC260" s="28"/>
      <c r="ID260" s="28"/>
      <c r="IE260" s="28"/>
      <c r="IF260" s="28"/>
      <c r="IG260" s="28"/>
      <c r="IH260" s="28"/>
      <c r="II260" s="28"/>
      <c r="IJ260" s="28"/>
      <c r="IK260" s="28"/>
      <c r="IL260" s="28"/>
      <c r="IM260" s="28"/>
      <c r="IN260" s="28"/>
      <c r="IO260" s="28"/>
      <c r="IP260" s="28"/>
      <c r="IQ260" s="28"/>
      <c r="IR260" s="28"/>
      <c r="IS260" s="28"/>
      <c r="IT260" s="28"/>
      <c r="IU260" s="28"/>
      <c r="IV260" s="28"/>
      <c r="IW260" s="28"/>
      <c r="IX260" s="28"/>
      <c r="IY260" s="28"/>
      <c r="IZ260" s="28"/>
      <c r="JA260" s="28"/>
      <c r="JB260" s="28"/>
      <c r="JC260" s="28"/>
      <c r="JD260" s="28"/>
      <c r="JE260" s="28"/>
      <c r="JF260" s="28"/>
      <c r="JG260" s="28"/>
      <c r="JH260" s="28"/>
      <c r="JI260" s="28"/>
      <c r="JJ260" s="28"/>
      <c r="JK260" s="28"/>
      <c r="JL260" s="28"/>
      <c r="JM260" s="28"/>
      <c r="JN260" s="28"/>
      <c r="JO260" s="28"/>
      <c r="JP260" s="28"/>
      <c r="JQ260" s="28"/>
      <c r="JR260" s="28"/>
      <c r="JS260" s="28"/>
      <c r="JT260" s="28"/>
      <c r="JU260" s="28"/>
      <c r="JV260" s="28"/>
      <c r="JW260" s="28"/>
      <c r="JX260" s="28"/>
      <c r="JY260" s="28"/>
      <c r="JZ260" s="28"/>
      <c r="KA260" s="28"/>
      <c r="KB260" s="28"/>
      <c r="KC260" s="28"/>
      <c r="KD260" s="28"/>
      <c r="KE260" s="28"/>
      <c r="KF260" s="28"/>
      <c r="KG260" s="28"/>
      <c r="KH260" s="28"/>
      <c r="KI260" s="28"/>
      <c r="KJ260" s="28"/>
      <c r="KK260" s="28"/>
      <c r="KL260" s="28"/>
      <c r="KM260" s="28"/>
      <c r="KN260" s="28"/>
      <c r="KO260" s="28"/>
      <c r="KP260" s="28"/>
      <c r="KQ260" s="28"/>
      <c r="KR260" s="28"/>
      <c r="KS260" s="28"/>
      <c r="KT260" s="28"/>
      <c r="KU260" s="28"/>
      <c r="KV260" s="28"/>
      <c r="KW260" s="28"/>
      <c r="KX260" s="28"/>
      <c r="KY260" s="28"/>
      <c r="KZ260" s="28"/>
      <c r="LA260" s="28"/>
      <c r="LB260" s="28"/>
      <c r="LC260" s="28"/>
      <c r="LD260" s="28"/>
      <c r="LE260" s="28"/>
      <c r="LF260" s="28"/>
      <c r="LG260" s="28"/>
      <c r="LH260" s="28"/>
      <c r="LI260" s="28"/>
      <c r="LJ260" s="28"/>
      <c r="LK260" s="28"/>
      <c r="LL260" s="28"/>
      <c r="LM260" s="28"/>
      <c r="LN260" s="28"/>
      <c r="LO260" s="28"/>
      <c r="LP260" s="28"/>
      <c r="LQ260" s="28"/>
      <c r="LR260" s="28"/>
      <c r="LS260" s="28"/>
      <c r="LT260" s="28"/>
      <c r="LU260" s="28"/>
      <c r="LV260" s="28"/>
      <c r="LW260" s="28"/>
      <c r="LX260" s="28"/>
      <c r="LY260" s="28"/>
      <c r="LZ260" s="28"/>
      <c r="MA260" s="28"/>
      <c r="MB260" s="28"/>
      <c r="MC260" s="28"/>
      <c r="MD260" s="28"/>
      <c r="ME260" s="28"/>
      <c r="MF260" s="28"/>
      <c r="MG260" s="28"/>
      <c r="MH260" s="28"/>
      <c r="MI260" s="28"/>
      <c r="MJ260" s="28"/>
      <c r="MK260" s="28"/>
      <c r="ML260" s="28"/>
      <c r="MM260" s="28"/>
    </row>
    <row r="261" spans="1:351" x14ac:dyDescent="0.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28"/>
      <c r="HU261" s="28"/>
      <c r="HV261" s="28"/>
      <c r="HW261" s="28"/>
      <c r="HX261" s="28"/>
      <c r="HY261" s="28"/>
      <c r="HZ261" s="28"/>
      <c r="IA261" s="28"/>
      <c r="IB261" s="28"/>
      <c r="IC261" s="28"/>
      <c r="ID261" s="28"/>
      <c r="IE261" s="28"/>
      <c r="IF261" s="28"/>
      <c r="IG261" s="28"/>
      <c r="IH261" s="28"/>
      <c r="II261" s="28"/>
      <c r="IJ261" s="28"/>
      <c r="IK261" s="28"/>
      <c r="IL261" s="28"/>
      <c r="IM261" s="28"/>
      <c r="IN261" s="28"/>
      <c r="IO261" s="28"/>
      <c r="IP261" s="28"/>
      <c r="IQ261" s="28"/>
      <c r="IR261" s="28"/>
      <c r="IS261" s="28"/>
      <c r="IT261" s="28"/>
      <c r="IU261" s="28"/>
      <c r="IV261" s="28"/>
      <c r="IW261" s="28"/>
      <c r="IX261" s="28"/>
      <c r="IY261" s="28"/>
      <c r="IZ261" s="28"/>
      <c r="JA261" s="28"/>
      <c r="JB261" s="28"/>
      <c r="JC261" s="28"/>
      <c r="JD261" s="28"/>
      <c r="JE261" s="28"/>
      <c r="JF261" s="28"/>
      <c r="JG261" s="28"/>
      <c r="JH261" s="28"/>
      <c r="JI261" s="28"/>
      <c r="JJ261" s="28"/>
      <c r="JK261" s="28"/>
      <c r="JL261" s="28"/>
      <c r="JM261" s="28"/>
      <c r="JN261" s="28"/>
      <c r="JO261" s="28"/>
      <c r="JP261" s="28"/>
      <c r="JQ261" s="28"/>
      <c r="JR261" s="28"/>
      <c r="JS261" s="28"/>
      <c r="JT261" s="28"/>
      <c r="JU261" s="28"/>
      <c r="JV261" s="28"/>
      <c r="JW261" s="28"/>
      <c r="JX261" s="28"/>
      <c r="JY261" s="28"/>
      <c r="JZ261" s="28"/>
      <c r="KA261" s="28"/>
      <c r="KB261" s="28"/>
      <c r="KC261" s="28"/>
      <c r="KD261" s="28"/>
      <c r="KE261" s="28"/>
      <c r="KF261" s="28"/>
      <c r="KG261" s="28"/>
      <c r="KH261" s="28"/>
      <c r="KI261" s="28"/>
      <c r="KJ261" s="28"/>
      <c r="KK261" s="28"/>
      <c r="KL261" s="28"/>
      <c r="KM261" s="28"/>
      <c r="KN261" s="28"/>
      <c r="KO261" s="28"/>
      <c r="KP261" s="28"/>
      <c r="KQ261" s="28"/>
      <c r="KR261" s="28"/>
      <c r="KS261" s="28"/>
      <c r="KT261" s="28"/>
      <c r="KU261" s="28"/>
      <c r="KV261" s="28"/>
      <c r="KW261" s="28"/>
      <c r="KX261" s="28"/>
      <c r="KY261" s="28"/>
      <c r="KZ261" s="28"/>
      <c r="LA261" s="28"/>
      <c r="LB261" s="28"/>
      <c r="LC261" s="28"/>
      <c r="LD261" s="28"/>
      <c r="LE261" s="28"/>
      <c r="LF261" s="28"/>
      <c r="LG261" s="28"/>
      <c r="LH261" s="28"/>
      <c r="LI261" s="28"/>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row>
    <row r="262" spans="1:351" x14ac:dyDescent="0.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28"/>
      <c r="HU262" s="28"/>
      <c r="HV262" s="28"/>
      <c r="HW262" s="28"/>
      <c r="HX262" s="28"/>
      <c r="HY262" s="28"/>
      <c r="HZ262" s="28"/>
      <c r="IA262" s="28"/>
      <c r="IB262" s="28"/>
      <c r="IC262" s="28"/>
      <c r="ID262" s="28"/>
      <c r="IE262" s="28"/>
      <c r="IF262" s="28"/>
      <c r="IG262" s="28"/>
      <c r="IH262" s="28"/>
      <c r="II262" s="28"/>
      <c r="IJ262" s="28"/>
      <c r="IK262" s="28"/>
      <c r="IL262" s="28"/>
      <c r="IM262" s="28"/>
      <c r="IN262" s="28"/>
      <c r="IO262" s="28"/>
      <c r="IP262" s="28"/>
      <c r="IQ262" s="28"/>
      <c r="IR262" s="28"/>
      <c r="IS262" s="28"/>
      <c r="IT262" s="28"/>
      <c r="IU262" s="28"/>
      <c r="IV262" s="28"/>
      <c r="IW262" s="28"/>
      <c r="IX262" s="28"/>
      <c r="IY262" s="28"/>
      <c r="IZ262" s="28"/>
      <c r="JA262" s="28"/>
      <c r="JB262" s="28"/>
      <c r="JC262" s="28"/>
      <c r="JD262" s="28"/>
      <c r="JE262" s="28"/>
      <c r="JF262" s="28"/>
      <c r="JG262" s="28"/>
      <c r="JH262" s="28"/>
      <c r="JI262" s="28"/>
      <c r="JJ262" s="28"/>
      <c r="JK262" s="28"/>
      <c r="JL262" s="28"/>
      <c r="JM262" s="28"/>
      <c r="JN262" s="28"/>
      <c r="JO262" s="28"/>
      <c r="JP262" s="28"/>
      <c r="JQ262" s="28"/>
      <c r="JR262" s="28"/>
      <c r="JS262" s="28"/>
      <c r="JT262" s="28"/>
      <c r="JU262" s="28"/>
      <c r="JV262" s="28"/>
      <c r="JW262" s="28"/>
      <c r="JX262" s="28"/>
      <c r="JY262" s="28"/>
      <c r="JZ262" s="28"/>
      <c r="KA262" s="28"/>
      <c r="KB262" s="28"/>
      <c r="KC262" s="28"/>
      <c r="KD262" s="28"/>
      <c r="KE262" s="28"/>
      <c r="KF262" s="28"/>
      <c r="KG262" s="28"/>
      <c r="KH262" s="28"/>
      <c r="KI262" s="28"/>
      <c r="KJ262" s="28"/>
      <c r="KK262" s="28"/>
      <c r="KL262" s="28"/>
      <c r="KM262" s="28"/>
      <c r="KN262" s="28"/>
      <c r="KO262" s="28"/>
      <c r="KP262" s="28"/>
      <c r="KQ262" s="28"/>
      <c r="KR262" s="28"/>
      <c r="KS262" s="28"/>
      <c r="KT262" s="28"/>
      <c r="KU262" s="28"/>
      <c r="KV262" s="28"/>
      <c r="KW262" s="28"/>
      <c r="KX262" s="28"/>
      <c r="KY262" s="28"/>
      <c r="KZ262" s="28"/>
      <c r="LA262" s="28"/>
      <c r="LB262" s="28"/>
      <c r="LC262" s="28"/>
      <c r="LD262" s="28"/>
      <c r="LE262" s="28"/>
      <c r="LF262" s="28"/>
      <c r="LG262" s="28"/>
      <c r="LH262" s="28"/>
      <c r="LI262" s="28"/>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c r="MK262" s="28"/>
      <c r="ML262" s="28"/>
      <c r="MM262" s="28"/>
    </row>
    <row r="263" spans="1:351" x14ac:dyDescent="0.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28"/>
      <c r="HU263" s="28"/>
      <c r="HV263" s="28"/>
      <c r="HW263" s="28"/>
      <c r="HX263" s="28"/>
      <c r="HY263" s="28"/>
      <c r="HZ263" s="28"/>
      <c r="IA263" s="28"/>
      <c r="IB263" s="28"/>
      <c r="IC263" s="28"/>
      <c r="ID263" s="28"/>
      <c r="IE263" s="28"/>
      <c r="IF263" s="28"/>
      <c r="IG263" s="28"/>
      <c r="IH263" s="28"/>
      <c r="II263" s="28"/>
      <c r="IJ263" s="28"/>
      <c r="IK263" s="28"/>
      <c r="IL263" s="28"/>
      <c r="IM263" s="28"/>
      <c r="IN263" s="28"/>
      <c r="IO263" s="28"/>
      <c r="IP263" s="28"/>
      <c r="IQ263" s="28"/>
      <c r="IR263" s="28"/>
      <c r="IS263" s="28"/>
      <c r="IT263" s="28"/>
      <c r="IU263" s="28"/>
      <c r="IV263" s="28"/>
      <c r="IW263" s="28"/>
      <c r="IX263" s="28"/>
      <c r="IY263" s="28"/>
      <c r="IZ263" s="28"/>
      <c r="JA263" s="28"/>
      <c r="JB263" s="28"/>
      <c r="JC263" s="28"/>
      <c r="JD263" s="28"/>
      <c r="JE263" s="28"/>
      <c r="JF263" s="28"/>
      <c r="JG263" s="28"/>
      <c r="JH263" s="28"/>
      <c r="JI263" s="28"/>
      <c r="JJ263" s="28"/>
      <c r="JK263" s="28"/>
      <c r="JL263" s="28"/>
      <c r="JM263" s="28"/>
      <c r="JN263" s="28"/>
      <c r="JO263" s="28"/>
      <c r="JP263" s="28"/>
      <c r="JQ263" s="28"/>
      <c r="JR263" s="28"/>
      <c r="JS263" s="28"/>
      <c r="JT263" s="28"/>
      <c r="JU263" s="28"/>
      <c r="JV263" s="28"/>
      <c r="JW263" s="28"/>
      <c r="JX263" s="28"/>
      <c r="JY263" s="28"/>
      <c r="JZ263" s="28"/>
      <c r="KA263" s="28"/>
      <c r="KB263" s="28"/>
      <c r="KC263" s="28"/>
      <c r="KD263" s="28"/>
      <c r="KE263" s="28"/>
      <c r="KF263" s="28"/>
      <c r="KG263" s="28"/>
      <c r="KH263" s="28"/>
      <c r="KI263" s="28"/>
      <c r="KJ263" s="28"/>
      <c r="KK263" s="28"/>
      <c r="KL263" s="28"/>
      <c r="KM263" s="28"/>
      <c r="KN263" s="28"/>
      <c r="KO263" s="28"/>
      <c r="KP263" s="28"/>
      <c r="KQ263" s="28"/>
      <c r="KR263" s="28"/>
      <c r="KS263" s="28"/>
      <c r="KT263" s="28"/>
      <c r="KU263" s="28"/>
      <c r="KV263" s="28"/>
      <c r="KW263" s="28"/>
      <c r="KX263" s="28"/>
      <c r="KY263" s="28"/>
      <c r="KZ263" s="28"/>
      <c r="LA263" s="28"/>
      <c r="LB263" s="28"/>
      <c r="LC263" s="28"/>
      <c r="LD263" s="28"/>
      <c r="LE263" s="28"/>
      <c r="LF263" s="28"/>
      <c r="LG263" s="28"/>
      <c r="LH263" s="28"/>
      <c r="LI263" s="28"/>
      <c r="LJ263" s="28"/>
      <c r="LK263" s="28"/>
      <c r="LL263" s="28"/>
      <c r="LM263" s="28"/>
      <c r="LN263" s="28"/>
      <c r="LO263" s="28"/>
      <c r="LP263" s="28"/>
      <c r="LQ263" s="28"/>
      <c r="LR263" s="28"/>
      <c r="LS263" s="28"/>
      <c r="LT263" s="28"/>
      <c r="LU263" s="28"/>
      <c r="LV263" s="28"/>
      <c r="LW263" s="28"/>
      <c r="LX263" s="28"/>
      <c r="LY263" s="28"/>
      <c r="LZ263" s="28"/>
      <c r="MA263" s="28"/>
      <c r="MB263" s="28"/>
      <c r="MC263" s="28"/>
      <c r="MD263" s="28"/>
      <c r="ME263" s="28"/>
      <c r="MF263" s="28"/>
      <c r="MG263" s="28"/>
      <c r="MH263" s="28"/>
      <c r="MI263" s="28"/>
      <c r="MJ263" s="28"/>
      <c r="MK263" s="28"/>
      <c r="ML263" s="28"/>
      <c r="MM263" s="28"/>
    </row>
    <row r="264" spans="1:351" x14ac:dyDescent="0.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28"/>
      <c r="HU264" s="28"/>
      <c r="HV264" s="28"/>
      <c r="HW264" s="28"/>
      <c r="HX264" s="28"/>
      <c r="HY264" s="28"/>
      <c r="HZ264" s="28"/>
      <c r="IA264" s="28"/>
      <c r="IB264" s="28"/>
      <c r="IC264" s="28"/>
      <c r="ID264" s="28"/>
      <c r="IE264" s="28"/>
      <c r="IF264" s="28"/>
      <c r="IG264" s="28"/>
      <c r="IH264" s="28"/>
      <c r="II264" s="28"/>
      <c r="IJ264" s="28"/>
      <c r="IK264" s="28"/>
      <c r="IL264" s="28"/>
      <c r="IM264" s="28"/>
      <c r="IN264" s="28"/>
      <c r="IO264" s="28"/>
      <c r="IP264" s="28"/>
      <c r="IQ264" s="28"/>
      <c r="IR264" s="28"/>
      <c r="IS264" s="28"/>
      <c r="IT264" s="28"/>
      <c r="IU264" s="28"/>
      <c r="IV264" s="28"/>
      <c r="IW264" s="28"/>
      <c r="IX264" s="28"/>
      <c r="IY264" s="28"/>
      <c r="IZ264" s="28"/>
      <c r="JA264" s="28"/>
      <c r="JB264" s="28"/>
      <c r="JC264" s="28"/>
      <c r="JD264" s="28"/>
      <c r="JE264" s="28"/>
      <c r="JF264" s="28"/>
      <c r="JG264" s="28"/>
      <c r="JH264" s="28"/>
      <c r="JI264" s="28"/>
      <c r="JJ264" s="28"/>
      <c r="JK264" s="28"/>
      <c r="JL264" s="28"/>
      <c r="JM264" s="28"/>
      <c r="JN264" s="28"/>
      <c r="JO264" s="28"/>
      <c r="JP264" s="28"/>
      <c r="JQ264" s="28"/>
      <c r="JR264" s="28"/>
      <c r="JS264" s="28"/>
      <c r="JT264" s="28"/>
      <c r="JU264" s="28"/>
      <c r="JV264" s="28"/>
      <c r="JW264" s="28"/>
      <c r="JX264" s="28"/>
      <c r="JY264" s="28"/>
      <c r="JZ264" s="28"/>
      <c r="KA264" s="28"/>
      <c r="KB264" s="28"/>
      <c r="KC264" s="28"/>
      <c r="KD264" s="28"/>
      <c r="KE264" s="28"/>
      <c r="KF264" s="28"/>
      <c r="KG264" s="28"/>
      <c r="KH264" s="28"/>
      <c r="KI264" s="28"/>
      <c r="KJ264" s="28"/>
      <c r="KK264" s="28"/>
      <c r="KL264" s="28"/>
      <c r="KM264" s="28"/>
      <c r="KN264" s="28"/>
      <c r="KO264" s="28"/>
      <c r="KP264" s="28"/>
      <c r="KQ264" s="28"/>
      <c r="KR264" s="28"/>
      <c r="KS264" s="28"/>
      <c r="KT264" s="28"/>
      <c r="KU264" s="28"/>
      <c r="KV264" s="28"/>
      <c r="KW264" s="28"/>
      <c r="KX264" s="28"/>
      <c r="KY264" s="28"/>
      <c r="KZ264" s="28"/>
      <c r="LA264" s="28"/>
      <c r="LB264" s="28"/>
      <c r="LC264" s="28"/>
      <c r="LD264" s="28"/>
      <c r="LE264" s="28"/>
      <c r="LF264" s="28"/>
      <c r="LG264" s="28"/>
      <c r="LH264" s="28"/>
      <c r="LI264" s="28"/>
      <c r="LJ264" s="28"/>
      <c r="LK264" s="28"/>
      <c r="LL264" s="28"/>
      <c r="LM264" s="28"/>
      <c r="LN264" s="28"/>
      <c r="LO264" s="28"/>
      <c r="LP264" s="28"/>
      <c r="LQ264" s="28"/>
      <c r="LR264" s="28"/>
      <c r="LS264" s="28"/>
      <c r="LT264" s="28"/>
      <c r="LU264" s="28"/>
      <c r="LV264" s="28"/>
      <c r="LW264" s="28"/>
      <c r="LX264" s="28"/>
      <c r="LY264" s="28"/>
      <c r="LZ264" s="28"/>
      <c r="MA264" s="28"/>
      <c r="MB264" s="28"/>
      <c r="MC264" s="28"/>
      <c r="MD264" s="28"/>
      <c r="ME264" s="28"/>
      <c r="MF264" s="28"/>
      <c r="MG264" s="28"/>
      <c r="MH264" s="28"/>
      <c r="MI264" s="28"/>
      <c r="MJ264" s="28"/>
      <c r="MK264" s="28"/>
      <c r="ML264" s="28"/>
      <c r="MM264" s="28"/>
    </row>
    <row r="265" spans="1:351" x14ac:dyDescent="0.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28"/>
      <c r="HU265" s="28"/>
      <c r="HV265" s="28"/>
      <c r="HW265" s="28"/>
      <c r="HX265" s="28"/>
      <c r="HY265" s="28"/>
      <c r="HZ265" s="28"/>
      <c r="IA265" s="28"/>
      <c r="IB265" s="28"/>
      <c r="IC265" s="28"/>
      <c r="ID265" s="28"/>
      <c r="IE265" s="28"/>
      <c r="IF265" s="28"/>
      <c r="IG265" s="28"/>
      <c r="IH265" s="28"/>
      <c r="II265" s="28"/>
      <c r="IJ265" s="28"/>
      <c r="IK265" s="28"/>
      <c r="IL265" s="28"/>
      <c r="IM265" s="28"/>
      <c r="IN265" s="28"/>
      <c r="IO265" s="28"/>
      <c r="IP265" s="28"/>
      <c r="IQ265" s="28"/>
      <c r="IR265" s="28"/>
      <c r="IS265" s="28"/>
      <c r="IT265" s="28"/>
      <c r="IU265" s="28"/>
      <c r="IV265" s="28"/>
      <c r="IW265" s="28"/>
      <c r="IX265" s="28"/>
      <c r="IY265" s="28"/>
      <c r="IZ265" s="28"/>
      <c r="JA265" s="28"/>
      <c r="JB265" s="28"/>
      <c r="JC265" s="28"/>
      <c r="JD265" s="28"/>
      <c r="JE265" s="28"/>
      <c r="JF265" s="28"/>
      <c r="JG265" s="28"/>
      <c r="JH265" s="28"/>
      <c r="JI265" s="28"/>
      <c r="JJ265" s="28"/>
      <c r="JK265" s="28"/>
      <c r="JL265" s="28"/>
      <c r="JM265" s="28"/>
      <c r="JN265" s="28"/>
      <c r="JO265" s="28"/>
      <c r="JP265" s="28"/>
      <c r="JQ265" s="28"/>
      <c r="JR265" s="28"/>
      <c r="JS265" s="28"/>
      <c r="JT265" s="28"/>
      <c r="JU265" s="28"/>
      <c r="JV265" s="28"/>
      <c r="JW265" s="28"/>
      <c r="JX265" s="28"/>
      <c r="JY265" s="28"/>
      <c r="JZ265" s="28"/>
      <c r="KA265" s="28"/>
      <c r="KB265" s="28"/>
      <c r="KC265" s="28"/>
      <c r="KD265" s="28"/>
      <c r="KE265" s="28"/>
      <c r="KF265" s="28"/>
      <c r="KG265" s="28"/>
      <c r="KH265" s="28"/>
      <c r="KI265" s="28"/>
      <c r="KJ265" s="28"/>
      <c r="KK265" s="28"/>
      <c r="KL265" s="28"/>
      <c r="KM265" s="28"/>
      <c r="KN265" s="28"/>
      <c r="KO265" s="28"/>
      <c r="KP265" s="28"/>
      <c r="KQ265" s="28"/>
      <c r="KR265" s="28"/>
      <c r="KS265" s="28"/>
      <c r="KT265" s="28"/>
      <c r="KU265" s="28"/>
      <c r="KV265" s="28"/>
      <c r="KW265" s="28"/>
      <c r="KX265" s="28"/>
      <c r="KY265" s="28"/>
      <c r="KZ265" s="28"/>
      <c r="LA265" s="28"/>
      <c r="LB265" s="28"/>
      <c r="LC265" s="28"/>
      <c r="LD265" s="28"/>
      <c r="LE265" s="28"/>
      <c r="LF265" s="28"/>
      <c r="LG265" s="28"/>
      <c r="LH265" s="28"/>
      <c r="LI265" s="28"/>
      <c r="LJ265" s="28"/>
      <c r="LK265" s="28"/>
      <c r="LL265" s="28"/>
      <c r="LM265" s="28"/>
      <c r="LN265" s="28"/>
      <c r="LO265" s="28"/>
      <c r="LP265" s="28"/>
      <c r="LQ265" s="28"/>
      <c r="LR265" s="28"/>
      <c r="LS265" s="28"/>
      <c r="LT265" s="28"/>
      <c r="LU265" s="28"/>
      <c r="LV265" s="28"/>
      <c r="LW265" s="28"/>
      <c r="LX265" s="28"/>
      <c r="LY265" s="28"/>
      <c r="LZ265" s="28"/>
      <c r="MA265" s="28"/>
      <c r="MB265" s="28"/>
      <c r="MC265" s="28"/>
      <c r="MD265" s="28"/>
      <c r="ME265" s="28"/>
      <c r="MF265" s="28"/>
      <c r="MG265" s="28"/>
      <c r="MH265" s="28"/>
      <c r="MI265" s="28"/>
      <c r="MJ265" s="28"/>
      <c r="MK265" s="28"/>
      <c r="ML265" s="28"/>
      <c r="MM265" s="28"/>
    </row>
    <row r="266" spans="1:351" x14ac:dyDescent="0.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28"/>
      <c r="HU266" s="28"/>
      <c r="HV266" s="28"/>
      <c r="HW266" s="28"/>
      <c r="HX266" s="28"/>
      <c r="HY266" s="28"/>
      <c r="HZ266" s="28"/>
      <c r="IA266" s="28"/>
      <c r="IB266" s="28"/>
      <c r="IC266" s="28"/>
      <c r="ID266" s="28"/>
      <c r="IE266" s="28"/>
      <c r="IF266" s="28"/>
      <c r="IG266" s="28"/>
      <c r="IH266" s="28"/>
      <c r="II266" s="28"/>
      <c r="IJ266" s="28"/>
      <c r="IK266" s="28"/>
      <c r="IL266" s="28"/>
      <c r="IM266" s="28"/>
      <c r="IN266" s="28"/>
      <c r="IO266" s="28"/>
      <c r="IP266" s="28"/>
      <c r="IQ266" s="28"/>
      <c r="IR266" s="28"/>
      <c r="IS266" s="28"/>
      <c r="IT266" s="28"/>
      <c r="IU266" s="28"/>
      <c r="IV266" s="28"/>
      <c r="IW266" s="28"/>
      <c r="IX266" s="28"/>
      <c r="IY266" s="28"/>
      <c r="IZ266" s="28"/>
      <c r="JA266" s="28"/>
      <c r="JB266" s="28"/>
      <c r="JC266" s="28"/>
      <c r="JD266" s="28"/>
      <c r="JE266" s="28"/>
      <c r="JF266" s="28"/>
      <c r="JG266" s="28"/>
      <c r="JH266" s="28"/>
      <c r="JI266" s="28"/>
      <c r="JJ266" s="28"/>
      <c r="JK266" s="28"/>
      <c r="JL266" s="28"/>
      <c r="JM266" s="28"/>
      <c r="JN266" s="28"/>
      <c r="JO266" s="28"/>
      <c r="JP266" s="28"/>
      <c r="JQ266" s="28"/>
      <c r="JR266" s="28"/>
      <c r="JS266" s="28"/>
      <c r="JT266" s="28"/>
      <c r="JU266" s="28"/>
      <c r="JV266" s="28"/>
      <c r="JW266" s="28"/>
      <c r="JX266" s="28"/>
      <c r="JY266" s="28"/>
      <c r="JZ266" s="28"/>
      <c r="KA266" s="28"/>
      <c r="KB266" s="28"/>
      <c r="KC266" s="28"/>
      <c r="KD266" s="28"/>
      <c r="KE266" s="28"/>
      <c r="KF266" s="28"/>
      <c r="KG266" s="28"/>
      <c r="KH266" s="28"/>
      <c r="KI266" s="28"/>
      <c r="KJ266" s="28"/>
      <c r="KK266" s="28"/>
      <c r="KL266" s="28"/>
      <c r="KM266" s="28"/>
      <c r="KN266" s="28"/>
      <c r="KO266" s="28"/>
      <c r="KP266" s="28"/>
      <c r="KQ266" s="28"/>
      <c r="KR266" s="28"/>
      <c r="KS266" s="28"/>
      <c r="KT266" s="28"/>
      <c r="KU266" s="28"/>
      <c r="KV266" s="28"/>
      <c r="KW266" s="28"/>
      <c r="KX266" s="28"/>
      <c r="KY266" s="28"/>
      <c r="KZ266" s="28"/>
      <c r="LA266" s="28"/>
      <c r="LB266" s="28"/>
      <c r="LC266" s="28"/>
      <c r="LD266" s="28"/>
      <c r="LE266" s="28"/>
      <c r="LF266" s="28"/>
      <c r="LG266" s="28"/>
      <c r="LH266" s="28"/>
      <c r="LI266" s="28"/>
      <c r="LJ266" s="28"/>
      <c r="LK266" s="28"/>
      <c r="LL266" s="28"/>
      <c r="LM266" s="28"/>
      <c r="LN266" s="28"/>
      <c r="LO266" s="28"/>
      <c r="LP266" s="28"/>
      <c r="LQ266" s="28"/>
      <c r="LR266" s="28"/>
      <c r="LS266" s="28"/>
      <c r="LT266" s="28"/>
      <c r="LU266" s="28"/>
      <c r="LV266" s="28"/>
      <c r="LW266" s="28"/>
      <c r="LX266" s="28"/>
      <c r="LY266" s="28"/>
      <c r="LZ266" s="28"/>
      <c r="MA266" s="28"/>
      <c r="MB266" s="28"/>
      <c r="MC266" s="28"/>
      <c r="MD266" s="28"/>
      <c r="ME266" s="28"/>
      <c r="MF266" s="28"/>
      <c r="MG266" s="28"/>
      <c r="MH266" s="28"/>
      <c r="MI266" s="28"/>
      <c r="MJ266" s="28"/>
      <c r="MK266" s="28"/>
      <c r="ML266" s="28"/>
      <c r="MM266" s="28"/>
    </row>
    <row r="267" spans="1:351" x14ac:dyDescent="0.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28"/>
      <c r="HU267" s="28"/>
      <c r="HV267" s="28"/>
      <c r="HW267" s="28"/>
      <c r="HX267" s="28"/>
      <c r="HY267" s="28"/>
      <c r="HZ267" s="28"/>
      <c r="IA267" s="28"/>
      <c r="IB267" s="28"/>
      <c r="IC267" s="28"/>
      <c r="ID267" s="28"/>
      <c r="IE267" s="28"/>
      <c r="IF267" s="28"/>
      <c r="IG267" s="28"/>
      <c r="IH267" s="28"/>
      <c r="II267" s="28"/>
      <c r="IJ267" s="28"/>
      <c r="IK267" s="28"/>
      <c r="IL267" s="28"/>
      <c r="IM267" s="28"/>
      <c r="IN267" s="28"/>
      <c r="IO267" s="28"/>
      <c r="IP267" s="28"/>
      <c r="IQ267" s="28"/>
      <c r="IR267" s="28"/>
      <c r="IS267" s="28"/>
      <c r="IT267" s="28"/>
      <c r="IU267" s="28"/>
      <c r="IV267" s="28"/>
      <c r="IW267" s="28"/>
      <c r="IX267" s="28"/>
      <c r="IY267" s="28"/>
      <c r="IZ267" s="28"/>
      <c r="JA267" s="28"/>
      <c r="JB267" s="28"/>
      <c r="JC267" s="28"/>
      <c r="JD267" s="28"/>
      <c r="JE267" s="28"/>
      <c r="JF267" s="28"/>
      <c r="JG267" s="28"/>
      <c r="JH267" s="28"/>
      <c r="JI267" s="28"/>
      <c r="JJ267" s="28"/>
      <c r="JK267" s="28"/>
      <c r="JL267" s="28"/>
      <c r="JM267" s="28"/>
      <c r="JN267" s="28"/>
      <c r="JO267" s="28"/>
      <c r="JP267" s="28"/>
      <c r="JQ267" s="28"/>
      <c r="JR267" s="28"/>
      <c r="JS267" s="28"/>
      <c r="JT267" s="28"/>
      <c r="JU267" s="28"/>
      <c r="JV267" s="28"/>
      <c r="JW267" s="28"/>
      <c r="JX267" s="28"/>
      <c r="JY267" s="28"/>
      <c r="JZ267" s="28"/>
      <c r="KA267" s="28"/>
      <c r="KB267" s="28"/>
      <c r="KC267" s="28"/>
      <c r="KD267" s="28"/>
      <c r="KE267" s="28"/>
      <c r="KF267" s="28"/>
      <c r="KG267" s="28"/>
      <c r="KH267" s="28"/>
      <c r="KI267" s="28"/>
      <c r="KJ267" s="28"/>
      <c r="KK267" s="28"/>
      <c r="KL267" s="28"/>
      <c r="KM267" s="28"/>
      <c r="KN267" s="28"/>
      <c r="KO267" s="28"/>
      <c r="KP267" s="28"/>
      <c r="KQ267" s="28"/>
      <c r="KR267" s="28"/>
      <c r="KS267" s="28"/>
      <c r="KT267" s="28"/>
      <c r="KU267" s="28"/>
      <c r="KV267" s="28"/>
      <c r="KW267" s="28"/>
      <c r="KX267" s="28"/>
      <c r="KY267" s="28"/>
      <c r="KZ267" s="28"/>
      <c r="LA267" s="28"/>
      <c r="LB267" s="28"/>
      <c r="LC267" s="28"/>
      <c r="LD267" s="28"/>
      <c r="LE267" s="28"/>
      <c r="LF267" s="28"/>
      <c r="LG267" s="28"/>
      <c r="LH267" s="28"/>
      <c r="LI267" s="28"/>
      <c r="LJ267" s="28"/>
      <c r="LK267" s="28"/>
      <c r="LL267" s="28"/>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row>
    <row r="268" spans="1:351" x14ac:dyDescent="0.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28"/>
      <c r="HU268" s="28"/>
      <c r="HV268" s="28"/>
      <c r="HW268" s="28"/>
      <c r="HX268" s="28"/>
      <c r="HY268" s="28"/>
      <c r="HZ268" s="28"/>
      <c r="IA268" s="28"/>
      <c r="IB268" s="28"/>
      <c r="IC268" s="28"/>
      <c r="ID268" s="28"/>
      <c r="IE268" s="28"/>
      <c r="IF268" s="28"/>
      <c r="IG268" s="28"/>
      <c r="IH268" s="28"/>
      <c r="II268" s="28"/>
      <c r="IJ268" s="28"/>
      <c r="IK268" s="28"/>
      <c r="IL268" s="28"/>
      <c r="IM268" s="28"/>
      <c r="IN268" s="28"/>
      <c r="IO268" s="28"/>
      <c r="IP268" s="28"/>
      <c r="IQ268" s="28"/>
      <c r="IR268" s="28"/>
      <c r="IS268" s="28"/>
      <c r="IT268" s="28"/>
      <c r="IU268" s="28"/>
      <c r="IV268" s="28"/>
      <c r="IW268" s="28"/>
      <c r="IX268" s="28"/>
      <c r="IY268" s="28"/>
      <c r="IZ268" s="28"/>
      <c r="JA268" s="28"/>
      <c r="JB268" s="28"/>
      <c r="JC268" s="28"/>
      <c r="JD268" s="28"/>
      <c r="JE268" s="28"/>
      <c r="JF268" s="28"/>
      <c r="JG268" s="28"/>
      <c r="JH268" s="28"/>
      <c r="JI268" s="28"/>
      <c r="JJ268" s="28"/>
      <c r="JK268" s="28"/>
      <c r="JL268" s="28"/>
      <c r="JM268" s="28"/>
      <c r="JN268" s="28"/>
      <c r="JO268" s="28"/>
      <c r="JP268" s="28"/>
      <c r="JQ268" s="28"/>
      <c r="JR268" s="28"/>
      <c r="JS268" s="28"/>
      <c r="JT268" s="28"/>
      <c r="JU268" s="28"/>
      <c r="JV268" s="28"/>
      <c r="JW268" s="28"/>
      <c r="JX268" s="28"/>
      <c r="JY268" s="28"/>
      <c r="JZ268" s="28"/>
      <c r="KA268" s="28"/>
      <c r="KB268" s="28"/>
      <c r="KC268" s="28"/>
      <c r="KD268" s="28"/>
      <c r="KE268" s="28"/>
      <c r="KF268" s="28"/>
      <c r="KG268" s="28"/>
      <c r="KH268" s="28"/>
      <c r="KI268" s="28"/>
      <c r="KJ268" s="28"/>
      <c r="KK268" s="28"/>
      <c r="KL268" s="28"/>
      <c r="KM268" s="28"/>
      <c r="KN268" s="28"/>
      <c r="KO268" s="28"/>
      <c r="KP268" s="28"/>
      <c r="KQ268" s="28"/>
      <c r="KR268" s="28"/>
      <c r="KS268" s="28"/>
      <c r="KT268" s="28"/>
      <c r="KU268" s="28"/>
      <c r="KV268" s="28"/>
      <c r="KW268" s="28"/>
      <c r="KX268" s="28"/>
      <c r="KY268" s="28"/>
      <c r="KZ268" s="28"/>
      <c r="LA268" s="28"/>
      <c r="LB268" s="28"/>
      <c r="LC268" s="28"/>
      <c r="LD268" s="28"/>
      <c r="LE268" s="28"/>
      <c r="LF268" s="28"/>
      <c r="LG268" s="28"/>
      <c r="LH268" s="28"/>
      <c r="LI268" s="28"/>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row>
    <row r="269" spans="1:351" x14ac:dyDescent="0.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28"/>
      <c r="HU269" s="28"/>
      <c r="HV269" s="28"/>
      <c r="HW269" s="28"/>
      <c r="HX269" s="28"/>
      <c r="HY269" s="28"/>
      <c r="HZ269" s="28"/>
      <c r="IA269" s="28"/>
      <c r="IB269" s="28"/>
      <c r="IC269" s="28"/>
      <c r="ID269" s="28"/>
      <c r="IE269" s="28"/>
      <c r="IF269" s="28"/>
      <c r="IG269" s="28"/>
      <c r="IH269" s="28"/>
      <c r="II269" s="28"/>
      <c r="IJ269" s="28"/>
      <c r="IK269" s="28"/>
      <c r="IL269" s="28"/>
      <c r="IM269" s="28"/>
      <c r="IN269" s="28"/>
      <c r="IO269" s="28"/>
      <c r="IP269" s="28"/>
      <c r="IQ269" s="28"/>
      <c r="IR269" s="28"/>
      <c r="IS269" s="28"/>
      <c r="IT269" s="28"/>
      <c r="IU269" s="28"/>
      <c r="IV269" s="28"/>
      <c r="IW269" s="28"/>
      <c r="IX269" s="28"/>
      <c r="IY269" s="28"/>
      <c r="IZ269" s="28"/>
      <c r="JA269" s="28"/>
      <c r="JB269" s="28"/>
      <c r="JC269" s="28"/>
      <c r="JD269" s="28"/>
      <c r="JE269" s="28"/>
      <c r="JF269" s="28"/>
      <c r="JG269" s="28"/>
      <c r="JH269" s="28"/>
      <c r="JI269" s="28"/>
      <c r="JJ269" s="28"/>
      <c r="JK269" s="28"/>
      <c r="JL269" s="28"/>
      <c r="JM269" s="28"/>
      <c r="JN269" s="28"/>
      <c r="JO269" s="28"/>
      <c r="JP269" s="28"/>
      <c r="JQ269" s="28"/>
      <c r="JR269" s="28"/>
      <c r="JS269" s="28"/>
      <c r="JT269" s="28"/>
      <c r="JU269" s="28"/>
      <c r="JV269" s="28"/>
      <c r="JW269" s="28"/>
      <c r="JX269" s="28"/>
      <c r="JY269" s="28"/>
      <c r="JZ269" s="28"/>
      <c r="KA269" s="28"/>
      <c r="KB269" s="28"/>
      <c r="KC269" s="28"/>
      <c r="KD269" s="28"/>
      <c r="KE269" s="28"/>
      <c r="KF269" s="28"/>
      <c r="KG269" s="28"/>
      <c r="KH269" s="28"/>
      <c r="KI269" s="28"/>
      <c r="KJ269" s="28"/>
      <c r="KK269" s="28"/>
      <c r="KL269" s="28"/>
      <c r="KM269" s="28"/>
      <c r="KN269" s="28"/>
      <c r="KO269" s="28"/>
      <c r="KP269" s="28"/>
      <c r="KQ269" s="28"/>
      <c r="KR269" s="28"/>
      <c r="KS269" s="28"/>
      <c r="KT269" s="28"/>
      <c r="KU269" s="28"/>
      <c r="KV269" s="28"/>
      <c r="KW269" s="28"/>
      <c r="KX269" s="28"/>
      <c r="KY269" s="28"/>
      <c r="KZ269" s="28"/>
      <c r="LA269" s="28"/>
      <c r="LB269" s="28"/>
      <c r="LC269" s="28"/>
      <c r="LD269" s="28"/>
      <c r="LE269" s="28"/>
      <c r="LF269" s="28"/>
      <c r="LG269" s="28"/>
      <c r="LH269" s="28"/>
      <c r="LI269" s="28"/>
      <c r="LJ269" s="28"/>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row>
    <row r="270" spans="1:351" x14ac:dyDescent="0.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28"/>
      <c r="HU270" s="28"/>
      <c r="HV270" s="28"/>
      <c r="HW270" s="28"/>
      <c r="HX270" s="28"/>
      <c r="HY270" s="28"/>
      <c r="HZ270" s="28"/>
      <c r="IA270" s="28"/>
      <c r="IB270" s="28"/>
      <c r="IC270" s="28"/>
      <c r="ID270" s="28"/>
      <c r="IE270" s="28"/>
      <c r="IF270" s="28"/>
      <c r="IG270" s="28"/>
      <c r="IH270" s="28"/>
      <c r="II270" s="28"/>
      <c r="IJ270" s="28"/>
      <c r="IK270" s="28"/>
      <c r="IL270" s="28"/>
      <c r="IM270" s="28"/>
      <c r="IN270" s="28"/>
      <c r="IO270" s="28"/>
      <c r="IP270" s="28"/>
      <c r="IQ270" s="28"/>
      <c r="IR270" s="28"/>
      <c r="IS270" s="28"/>
      <c r="IT270" s="28"/>
      <c r="IU270" s="28"/>
      <c r="IV270" s="28"/>
      <c r="IW270" s="28"/>
      <c r="IX270" s="28"/>
      <c r="IY270" s="28"/>
      <c r="IZ270" s="28"/>
      <c r="JA270" s="28"/>
      <c r="JB270" s="28"/>
      <c r="JC270" s="28"/>
      <c r="JD270" s="28"/>
      <c r="JE270" s="28"/>
      <c r="JF270" s="28"/>
      <c r="JG270" s="28"/>
      <c r="JH270" s="28"/>
      <c r="JI270" s="28"/>
      <c r="JJ270" s="28"/>
      <c r="JK270" s="28"/>
      <c r="JL270" s="28"/>
      <c r="JM270" s="28"/>
      <c r="JN270" s="28"/>
      <c r="JO270" s="28"/>
      <c r="JP270" s="28"/>
      <c r="JQ270" s="28"/>
      <c r="JR270" s="28"/>
      <c r="JS270" s="28"/>
      <c r="JT270" s="28"/>
      <c r="JU270" s="28"/>
      <c r="JV270" s="28"/>
      <c r="JW270" s="28"/>
      <c r="JX270" s="28"/>
      <c r="JY270" s="28"/>
      <c r="JZ270" s="28"/>
      <c r="KA270" s="28"/>
      <c r="KB270" s="28"/>
      <c r="KC270" s="28"/>
      <c r="KD270" s="28"/>
      <c r="KE270" s="28"/>
      <c r="KF270" s="28"/>
      <c r="KG270" s="28"/>
      <c r="KH270" s="28"/>
      <c r="KI270" s="28"/>
      <c r="KJ270" s="28"/>
      <c r="KK270" s="28"/>
      <c r="KL270" s="28"/>
      <c r="KM270" s="28"/>
      <c r="KN270" s="28"/>
      <c r="KO270" s="28"/>
      <c r="KP270" s="28"/>
      <c r="KQ270" s="28"/>
      <c r="KR270" s="28"/>
      <c r="KS270" s="28"/>
      <c r="KT270" s="28"/>
      <c r="KU270" s="28"/>
      <c r="KV270" s="28"/>
      <c r="KW270" s="28"/>
      <c r="KX270" s="28"/>
      <c r="KY270" s="28"/>
      <c r="KZ270" s="28"/>
      <c r="LA270" s="28"/>
      <c r="LB270" s="28"/>
      <c r="LC270" s="28"/>
      <c r="LD270" s="28"/>
      <c r="LE270" s="28"/>
      <c r="LF270" s="28"/>
      <c r="LG270" s="28"/>
      <c r="LH270" s="28"/>
      <c r="LI270" s="28"/>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c r="MK270" s="28"/>
      <c r="ML270" s="28"/>
      <c r="MM270" s="28"/>
    </row>
    <row r="271" spans="1:351" x14ac:dyDescent="0.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28"/>
      <c r="HU271" s="28"/>
      <c r="HV271" s="28"/>
      <c r="HW271" s="28"/>
      <c r="HX271" s="28"/>
      <c r="HY271" s="28"/>
      <c r="HZ271" s="28"/>
      <c r="IA271" s="28"/>
      <c r="IB271" s="28"/>
      <c r="IC271" s="28"/>
      <c r="ID271" s="28"/>
      <c r="IE271" s="28"/>
      <c r="IF271" s="28"/>
      <c r="IG271" s="28"/>
      <c r="IH271" s="28"/>
      <c r="II271" s="28"/>
      <c r="IJ271" s="28"/>
      <c r="IK271" s="28"/>
      <c r="IL271" s="28"/>
      <c r="IM271" s="28"/>
      <c r="IN271" s="28"/>
      <c r="IO271" s="28"/>
      <c r="IP271" s="28"/>
      <c r="IQ271" s="28"/>
      <c r="IR271" s="28"/>
      <c r="IS271" s="28"/>
      <c r="IT271" s="28"/>
      <c r="IU271" s="28"/>
      <c r="IV271" s="28"/>
      <c r="IW271" s="28"/>
      <c r="IX271" s="28"/>
      <c r="IY271" s="28"/>
      <c r="IZ271" s="28"/>
      <c r="JA271" s="28"/>
      <c r="JB271" s="28"/>
      <c r="JC271" s="28"/>
      <c r="JD271" s="28"/>
      <c r="JE271" s="28"/>
      <c r="JF271" s="28"/>
      <c r="JG271" s="28"/>
      <c r="JH271" s="28"/>
      <c r="JI271" s="28"/>
      <c r="JJ271" s="28"/>
      <c r="JK271" s="28"/>
      <c r="JL271" s="28"/>
      <c r="JM271" s="28"/>
      <c r="JN271" s="28"/>
      <c r="JO271" s="28"/>
      <c r="JP271" s="28"/>
      <c r="JQ271" s="28"/>
      <c r="JR271" s="28"/>
      <c r="JS271" s="28"/>
      <c r="JT271" s="28"/>
      <c r="JU271" s="28"/>
      <c r="JV271" s="28"/>
      <c r="JW271" s="28"/>
      <c r="JX271" s="28"/>
      <c r="JY271" s="28"/>
      <c r="JZ271" s="28"/>
      <c r="KA271" s="28"/>
      <c r="KB271" s="28"/>
      <c r="KC271" s="28"/>
      <c r="KD271" s="28"/>
      <c r="KE271" s="28"/>
      <c r="KF271" s="28"/>
      <c r="KG271" s="28"/>
      <c r="KH271" s="28"/>
      <c r="KI271" s="28"/>
      <c r="KJ271" s="28"/>
      <c r="KK271" s="28"/>
      <c r="KL271" s="28"/>
      <c r="KM271" s="28"/>
      <c r="KN271" s="28"/>
      <c r="KO271" s="28"/>
      <c r="KP271" s="28"/>
      <c r="KQ271" s="28"/>
      <c r="KR271" s="28"/>
      <c r="KS271" s="28"/>
      <c r="KT271" s="28"/>
      <c r="KU271" s="28"/>
      <c r="KV271" s="28"/>
      <c r="KW271" s="28"/>
      <c r="KX271" s="28"/>
      <c r="KY271" s="28"/>
      <c r="KZ271" s="28"/>
      <c r="LA271" s="28"/>
      <c r="LB271" s="28"/>
      <c r="LC271" s="28"/>
      <c r="LD271" s="28"/>
      <c r="LE271" s="28"/>
      <c r="LF271" s="28"/>
      <c r="LG271" s="28"/>
      <c r="LH271" s="28"/>
      <c r="LI271" s="28"/>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row>
    <row r="272" spans="1:351" x14ac:dyDescent="0.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28"/>
      <c r="HU272" s="28"/>
      <c r="HV272" s="28"/>
      <c r="HW272" s="28"/>
      <c r="HX272" s="28"/>
      <c r="HY272" s="28"/>
      <c r="HZ272" s="28"/>
      <c r="IA272" s="28"/>
      <c r="IB272" s="28"/>
      <c r="IC272" s="28"/>
      <c r="ID272" s="28"/>
      <c r="IE272" s="28"/>
      <c r="IF272" s="28"/>
      <c r="IG272" s="28"/>
      <c r="IH272" s="28"/>
      <c r="II272" s="28"/>
      <c r="IJ272" s="28"/>
      <c r="IK272" s="28"/>
      <c r="IL272" s="28"/>
      <c r="IM272" s="28"/>
      <c r="IN272" s="28"/>
      <c r="IO272" s="28"/>
      <c r="IP272" s="28"/>
      <c r="IQ272" s="28"/>
      <c r="IR272" s="28"/>
      <c r="IS272" s="28"/>
      <c r="IT272" s="28"/>
      <c r="IU272" s="28"/>
      <c r="IV272" s="28"/>
      <c r="IW272" s="28"/>
      <c r="IX272" s="28"/>
      <c r="IY272" s="28"/>
      <c r="IZ272" s="28"/>
      <c r="JA272" s="28"/>
      <c r="JB272" s="28"/>
      <c r="JC272" s="28"/>
      <c r="JD272" s="28"/>
      <c r="JE272" s="28"/>
      <c r="JF272" s="28"/>
      <c r="JG272" s="28"/>
      <c r="JH272" s="28"/>
      <c r="JI272" s="28"/>
      <c r="JJ272" s="28"/>
      <c r="JK272" s="28"/>
      <c r="JL272" s="28"/>
      <c r="JM272" s="28"/>
      <c r="JN272" s="28"/>
      <c r="JO272" s="28"/>
      <c r="JP272" s="28"/>
      <c r="JQ272" s="28"/>
      <c r="JR272" s="28"/>
      <c r="JS272" s="28"/>
      <c r="JT272" s="28"/>
      <c r="JU272" s="28"/>
      <c r="JV272" s="28"/>
      <c r="JW272" s="28"/>
      <c r="JX272" s="28"/>
      <c r="JY272" s="28"/>
      <c r="JZ272" s="28"/>
      <c r="KA272" s="28"/>
      <c r="KB272" s="28"/>
      <c r="KC272" s="28"/>
      <c r="KD272" s="28"/>
      <c r="KE272" s="28"/>
      <c r="KF272" s="28"/>
      <c r="KG272" s="28"/>
      <c r="KH272" s="28"/>
      <c r="KI272" s="28"/>
      <c r="KJ272" s="28"/>
      <c r="KK272" s="28"/>
      <c r="KL272" s="28"/>
      <c r="KM272" s="28"/>
      <c r="KN272" s="28"/>
      <c r="KO272" s="28"/>
      <c r="KP272" s="28"/>
      <c r="KQ272" s="28"/>
      <c r="KR272" s="28"/>
      <c r="KS272" s="28"/>
      <c r="KT272" s="28"/>
      <c r="KU272" s="28"/>
      <c r="KV272" s="28"/>
      <c r="KW272" s="28"/>
      <c r="KX272" s="28"/>
      <c r="KY272" s="28"/>
      <c r="KZ272" s="28"/>
      <c r="LA272" s="28"/>
      <c r="LB272" s="28"/>
      <c r="LC272" s="28"/>
      <c r="LD272" s="28"/>
      <c r="LE272" s="28"/>
      <c r="LF272" s="28"/>
      <c r="LG272" s="28"/>
      <c r="LH272" s="28"/>
      <c r="LI272" s="28"/>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c r="MI272" s="28"/>
      <c r="MJ272" s="28"/>
      <c r="MK272" s="28"/>
      <c r="ML272" s="28"/>
      <c r="MM272" s="28"/>
    </row>
    <row r="273" spans="1:351" x14ac:dyDescent="0.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28"/>
      <c r="HU273" s="28"/>
      <c r="HV273" s="28"/>
      <c r="HW273" s="28"/>
      <c r="HX273" s="28"/>
      <c r="HY273" s="28"/>
      <c r="HZ273" s="28"/>
      <c r="IA273" s="28"/>
      <c r="IB273" s="28"/>
      <c r="IC273" s="28"/>
      <c r="ID273" s="28"/>
      <c r="IE273" s="28"/>
      <c r="IF273" s="28"/>
      <c r="IG273" s="28"/>
      <c r="IH273" s="28"/>
      <c r="II273" s="28"/>
      <c r="IJ273" s="28"/>
      <c r="IK273" s="28"/>
      <c r="IL273" s="28"/>
      <c r="IM273" s="28"/>
      <c r="IN273" s="28"/>
      <c r="IO273" s="28"/>
      <c r="IP273" s="28"/>
      <c r="IQ273" s="28"/>
      <c r="IR273" s="28"/>
      <c r="IS273" s="28"/>
      <c r="IT273" s="28"/>
      <c r="IU273" s="28"/>
      <c r="IV273" s="28"/>
      <c r="IW273" s="28"/>
      <c r="IX273" s="28"/>
      <c r="IY273" s="28"/>
      <c r="IZ273" s="28"/>
      <c r="JA273" s="28"/>
      <c r="JB273" s="28"/>
      <c r="JC273" s="28"/>
      <c r="JD273" s="28"/>
      <c r="JE273" s="28"/>
      <c r="JF273" s="28"/>
      <c r="JG273" s="28"/>
      <c r="JH273" s="28"/>
      <c r="JI273" s="28"/>
      <c r="JJ273" s="28"/>
      <c r="JK273" s="28"/>
      <c r="JL273" s="28"/>
      <c r="JM273" s="28"/>
      <c r="JN273" s="28"/>
      <c r="JO273" s="28"/>
      <c r="JP273" s="28"/>
      <c r="JQ273" s="28"/>
      <c r="JR273" s="28"/>
      <c r="JS273" s="28"/>
      <c r="JT273" s="28"/>
      <c r="JU273" s="28"/>
      <c r="JV273" s="28"/>
      <c r="JW273" s="28"/>
      <c r="JX273" s="28"/>
      <c r="JY273" s="28"/>
      <c r="JZ273" s="28"/>
      <c r="KA273" s="28"/>
      <c r="KB273" s="28"/>
      <c r="KC273" s="28"/>
      <c r="KD273" s="28"/>
      <c r="KE273" s="28"/>
      <c r="KF273" s="28"/>
      <c r="KG273" s="28"/>
      <c r="KH273" s="28"/>
      <c r="KI273" s="28"/>
      <c r="KJ273" s="28"/>
      <c r="KK273" s="28"/>
      <c r="KL273" s="28"/>
      <c r="KM273" s="28"/>
      <c r="KN273" s="28"/>
      <c r="KO273" s="28"/>
      <c r="KP273" s="28"/>
      <c r="KQ273" s="28"/>
      <c r="KR273" s="28"/>
      <c r="KS273" s="28"/>
      <c r="KT273" s="28"/>
      <c r="KU273" s="28"/>
      <c r="KV273" s="28"/>
      <c r="KW273" s="28"/>
      <c r="KX273" s="28"/>
      <c r="KY273" s="28"/>
      <c r="KZ273" s="28"/>
      <c r="LA273" s="28"/>
      <c r="LB273" s="28"/>
      <c r="LC273" s="28"/>
      <c r="LD273" s="28"/>
      <c r="LE273" s="28"/>
      <c r="LF273" s="28"/>
      <c r="LG273" s="28"/>
      <c r="LH273" s="28"/>
      <c r="LI273" s="28"/>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row>
    <row r="274" spans="1:351" x14ac:dyDescent="0.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28"/>
      <c r="HU274" s="28"/>
      <c r="HV274" s="28"/>
      <c r="HW274" s="28"/>
      <c r="HX274" s="28"/>
      <c r="HY274" s="28"/>
      <c r="HZ274" s="28"/>
      <c r="IA274" s="28"/>
      <c r="IB274" s="28"/>
      <c r="IC274" s="28"/>
      <c r="ID274" s="28"/>
      <c r="IE274" s="28"/>
      <c r="IF274" s="28"/>
      <c r="IG274" s="28"/>
      <c r="IH274" s="28"/>
      <c r="II274" s="28"/>
      <c r="IJ274" s="28"/>
      <c r="IK274" s="28"/>
      <c r="IL274" s="28"/>
      <c r="IM274" s="28"/>
      <c r="IN274" s="28"/>
      <c r="IO274" s="28"/>
      <c r="IP274" s="28"/>
      <c r="IQ274" s="28"/>
      <c r="IR274" s="28"/>
      <c r="IS274" s="28"/>
      <c r="IT274" s="28"/>
      <c r="IU274" s="28"/>
      <c r="IV274" s="28"/>
      <c r="IW274" s="28"/>
      <c r="IX274" s="28"/>
      <c r="IY274" s="28"/>
      <c r="IZ274" s="28"/>
      <c r="JA274" s="28"/>
      <c r="JB274" s="28"/>
      <c r="JC274" s="28"/>
      <c r="JD274" s="28"/>
      <c r="JE274" s="28"/>
      <c r="JF274" s="28"/>
      <c r="JG274" s="28"/>
      <c r="JH274" s="28"/>
      <c r="JI274" s="28"/>
      <c r="JJ274" s="28"/>
      <c r="JK274" s="28"/>
      <c r="JL274" s="28"/>
      <c r="JM274" s="28"/>
      <c r="JN274" s="28"/>
      <c r="JO274" s="28"/>
      <c r="JP274" s="28"/>
      <c r="JQ274" s="28"/>
      <c r="JR274" s="28"/>
      <c r="JS274" s="28"/>
      <c r="JT274" s="28"/>
      <c r="JU274" s="28"/>
      <c r="JV274" s="28"/>
      <c r="JW274" s="28"/>
      <c r="JX274" s="28"/>
      <c r="JY274" s="28"/>
      <c r="JZ274" s="28"/>
      <c r="KA274" s="28"/>
      <c r="KB274" s="28"/>
      <c r="KC274" s="28"/>
      <c r="KD274" s="28"/>
      <c r="KE274" s="28"/>
      <c r="KF274" s="28"/>
      <c r="KG274" s="28"/>
      <c r="KH274" s="28"/>
      <c r="KI274" s="28"/>
      <c r="KJ274" s="28"/>
      <c r="KK274" s="28"/>
      <c r="KL274" s="28"/>
      <c r="KM274" s="28"/>
      <c r="KN274" s="28"/>
      <c r="KO274" s="28"/>
      <c r="KP274" s="28"/>
      <c r="KQ274" s="28"/>
      <c r="KR274" s="28"/>
      <c r="KS274" s="28"/>
      <c r="KT274" s="28"/>
      <c r="KU274" s="28"/>
      <c r="KV274" s="28"/>
      <c r="KW274" s="28"/>
      <c r="KX274" s="28"/>
      <c r="KY274" s="28"/>
      <c r="KZ274" s="28"/>
      <c r="LA274" s="28"/>
      <c r="LB274" s="28"/>
      <c r="LC274" s="28"/>
      <c r="LD274" s="28"/>
      <c r="LE274" s="28"/>
      <c r="LF274" s="28"/>
      <c r="LG274" s="28"/>
      <c r="LH274" s="28"/>
      <c r="LI274" s="28"/>
      <c r="LJ274" s="28"/>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row>
    <row r="275" spans="1:351" x14ac:dyDescent="0.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28"/>
      <c r="HU275" s="28"/>
      <c r="HV275" s="28"/>
      <c r="HW275" s="28"/>
      <c r="HX275" s="28"/>
      <c r="HY275" s="28"/>
      <c r="HZ275" s="28"/>
      <c r="IA275" s="28"/>
      <c r="IB275" s="28"/>
      <c r="IC275" s="28"/>
      <c r="ID275" s="28"/>
      <c r="IE275" s="28"/>
      <c r="IF275" s="28"/>
      <c r="IG275" s="28"/>
      <c r="IH275" s="28"/>
      <c r="II275" s="28"/>
      <c r="IJ275" s="28"/>
      <c r="IK275" s="28"/>
      <c r="IL275" s="28"/>
      <c r="IM275" s="28"/>
      <c r="IN275" s="28"/>
      <c r="IO275" s="28"/>
      <c r="IP275" s="28"/>
      <c r="IQ275" s="28"/>
      <c r="IR275" s="28"/>
      <c r="IS275" s="28"/>
      <c r="IT275" s="28"/>
      <c r="IU275" s="28"/>
      <c r="IV275" s="28"/>
      <c r="IW275" s="28"/>
      <c r="IX275" s="28"/>
      <c r="IY275" s="28"/>
      <c r="IZ275" s="28"/>
      <c r="JA275" s="28"/>
      <c r="JB275" s="28"/>
      <c r="JC275" s="28"/>
      <c r="JD275" s="28"/>
      <c r="JE275" s="28"/>
      <c r="JF275" s="28"/>
      <c r="JG275" s="28"/>
      <c r="JH275" s="28"/>
      <c r="JI275" s="28"/>
      <c r="JJ275" s="28"/>
      <c r="JK275" s="28"/>
      <c r="JL275" s="28"/>
      <c r="JM275" s="28"/>
      <c r="JN275" s="28"/>
      <c r="JO275" s="28"/>
      <c r="JP275" s="28"/>
      <c r="JQ275" s="28"/>
      <c r="JR275" s="28"/>
      <c r="JS275" s="28"/>
      <c r="JT275" s="28"/>
      <c r="JU275" s="28"/>
      <c r="JV275" s="28"/>
      <c r="JW275" s="28"/>
      <c r="JX275" s="28"/>
      <c r="JY275" s="28"/>
      <c r="JZ275" s="28"/>
      <c r="KA275" s="28"/>
      <c r="KB275" s="28"/>
      <c r="KC275" s="28"/>
      <c r="KD275" s="28"/>
      <c r="KE275" s="28"/>
      <c r="KF275" s="28"/>
      <c r="KG275" s="28"/>
      <c r="KH275" s="28"/>
      <c r="KI275" s="28"/>
      <c r="KJ275" s="28"/>
      <c r="KK275" s="28"/>
      <c r="KL275" s="28"/>
      <c r="KM275" s="28"/>
      <c r="KN275" s="28"/>
      <c r="KO275" s="28"/>
      <c r="KP275" s="28"/>
      <c r="KQ275" s="28"/>
      <c r="KR275" s="28"/>
      <c r="KS275" s="28"/>
      <c r="KT275" s="28"/>
      <c r="KU275" s="28"/>
      <c r="KV275" s="28"/>
      <c r="KW275" s="28"/>
      <c r="KX275" s="28"/>
      <c r="KY275" s="28"/>
      <c r="KZ275" s="28"/>
      <c r="LA275" s="28"/>
      <c r="LB275" s="28"/>
      <c r="LC275" s="28"/>
      <c r="LD275" s="28"/>
      <c r="LE275" s="28"/>
      <c r="LF275" s="28"/>
      <c r="LG275" s="28"/>
      <c r="LH275" s="28"/>
      <c r="LI275" s="28"/>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row>
    <row r="276" spans="1:351" x14ac:dyDescent="0.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28"/>
      <c r="HU276" s="28"/>
      <c r="HV276" s="28"/>
      <c r="HW276" s="28"/>
      <c r="HX276" s="28"/>
      <c r="HY276" s="28"/>
      <c r="HZ276" s="28"/>
      <c r="IA276" s="28"/>
      <c r="IB276" s="28"/>
      <c r="IC276" s="28"/>
      <c r="ID276" s="28"/>
      <c r="IE276" s="28"/>
      <c r="IF276" s="28"/>
      <c r="IG276" s="28"/>
      <c r="IH276" s="28"/>
      <c r="II276" s="28"/>
      <c r="IJ276" s="28"/>
      <c r="IK276" s="28"/>
      <c r="IL276" s="28"/>
      <c r="IM276" s="28"/>
      <c r="IN276" s="28"/>
      <c r="IO276" s="28"/>
      <c r="IP276" s="28"/>
      <c r="IQ276" s="28"/>
      <c r="IR276" s="28"/>
      <c r="IS276" s="28"/>
      <c r="IT276" s="28"/>
      <c r="IU276" s="28"/>
      <c r="IV276" s="28"/>
      <c r="IW276" s="28"/>
      <c r="IX276" s="28"/>
      <c r="IY276" s="28"/>
      <c r="IZ276" s="28"/>
      <c r="JA276" s="28"/>
      <c r="JB276" s="28"/>
      <c r="JC276" s="28"/>
      <c r="JD276" s="28"/>
      <c r="JE276" s="28"/>
      <c r="JF276" s="28"/>
      <c r="JG276" s="28"/>
      <c r="JH276" s="28"/>
      <c r="JI276" s="28"/>
      <c r="JJ276" s="28"/>
      <c r="JK276" s="28"/>
      <c r="JL276" s="28"/>
      <c r="JM276" s="28"/>
      <c r="JN276" s="28"/>
      <c r="JO276" s="28"/>
      <c r="JP276" s="28"/>
      <c r="JQ276" s="28"/>
      <c r="JR276" s="28"/>
      <c r="JS276" s="28"/>
      <c r="JT276" s="28"/>
      <c r="JU276" s="28"/>
      <c r="JV276" s="28"/>
      <c r="JW276" s="28"/>
      <c r="JX276" s="28"/>
      <c r="JY276" s="28"/>
      <c r="JZ276" s="28"/>
      <c r="KA276" s="28"/>
      <c r="KB276" s="28"/>
      <c r="KC276" s="28"/>
      <c r="KD276" s="28"/>
      <c r="KE276" s="28"/>
      <c r="KF276" s="28"/>
      <c r="KG276" s="28"/>
      <c r="KH276" s="28"/>
      <c r="KI276" s="28"/>
      <c r="KJ276" s="28"/>
      <c r="KK276" s="28"/>
      <c r="KL276" s="28"/>
      <c r="KM276" s="28"/>
      <c r="KN276" s="28"/>
      <c r="KO276" s="28"/>
      <c r="KP276" s="28"/>
      <c r="KQ276" s="28"/>
      <c r="KR276" s="28"/>
      <c r="KS276" s="28"/>
      <c r="KT276" s="28"/>
      <c r="KU276" s="28"/>
      <c r="KV276" s="28"/>
      <c r="KW276" s="28"/>
      <c r="KX276" s="28"/>
      <c r="KY276" s="28"/>
      <c r="KZ276" s="28"/>
      <c r="LA276" s="28"/>
      <c r="LB276" s="28"/>
      <c r="LC276" s="28"/>
      <c r="LD276" s="28"/>
      <c r="LE276" s="28"/>
      <c r="LF276" s="28"/>
      <c r="LG276" s="28"/>
      <c r="LH276" s="28"/>
      <c r="LI276" s="28"/>
      <c r="LJ276" s="28"/>
      <c r="LK276" s="28"/>
      <c r="LL276" s="28"/>
      <c r="LM276" s="28"/>
      <c r="LN276" s="28"/>
      <c r="LO276" s="28"/>
      <c r="LP276" s="28"/>
      <c r="LQ276" s="28"/>
      <c r="LR276" s="28"/>
      <c r="LS276" s="28"/>
      <c r="LT276" s="28"/>
      <c r="LU276" s="28"/>
      <c r="LV276" s="28"/>
      <c r="LW276" s="28"/>
      <c r="LX276" s="28"/>
      <c r="LY276" s="28"/>
      <c r="LZ276" s="28"/>
      <c r="MA276" s="28"/>
      <c r="MB276" s="28"/>
      <c r="MC276" s="28"/>
      <c r="MD276" s="28"/>
      <c r="ME276" s="28"/>
      <c r="MF276" s="28"/>
      <c r="MG276" s="28"/>
      <c r="MH276" s="28"/>
      <c r="MI276" s="28"/>
      <c r="MJ276" s="28"/>
      <c r="MK276" s="28"/>
      <c r="ML276" s="28"/>
      <c r="MM276" s="28"/>
    </row>
    <row r="277" spans="1:351" x14ac:dyDescent="0.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28"/>
      <c r="HU277" s="28"/>
      <c r="HV277" s="28"/>
      <c r="HW277" s="28"/>
      <c r="HX277" s="28"/>
      <c r="HY277" s="28"/>
      <c r="HZ277" s="28"/>
      <c r="IA277" s="28"/>
      <c r="IB277" s="28"/>
      <c r="IC277" s="28"/>
      <c r="ID277" s="28"/>
      <c r="IE277" s="28"/>
      <c r="IF277" s="28"/>
      <c r="IG277" s="28"/>
      <c r="IH277" s="28"/>
      <c r="II277" s="28"/>
      <c r="IJ277" s="28"/>
      <c r="IK277" s="28"/>
      <c r="IL277" s="28"/>
      <c r="IM277" s="28"/>
      <c r="IN277" s="28"/>
      <c r="IO277" s="28"/>
      <c r="IP277" s="28"/>
      <c r="IQ277" s="28"/>
      <c r="IR277" s="28"/>
      <c r="IS277" s="28"/>
      <c r="IT277" s="28"/>
      <c r="IU277" s="28"/>
      <c r="IV277" s="28"/>
      <c r="IW277" s="28"/>
      <c r="IX277" s="28"/>
      <c r="IY277" s="28"/>
      <c r="IZ277" s="28"/>
      <c r="JA277" s="28"/>
      <c r="JB277" s="28"/>
      <c r="JC277" s="28"/>
      <c r="JD277" s="28"/>
      <c r="JE277" s="28"/>
      <c r="JF277" s="28"/>
      <c r="JG277" s="28"/>
      <c r="JH277" s="28"/>
      <c r="JI277" s="28"/>
      <c r="JJ277" s="28"/>
      <c r="JK277" s="28"/>
      <c r="JL277" s="28"/>
      <c r="JM277" s="28"/>
      <c r="JN277" s="28"/>
      <c r="JO277" s="28"/>
      <c r="JP277" s="28"/>
      <c r="JQ277" s="28"/>
      <c r="JR277" s="28"/>
      <c r="JS277" s="28"/>
      <c r="JT277" s="28"/>
      <c r="JU277" s="28"/>
      <c r="JV277" s="28"/>
      <c r="JW277" s="28"/>
      <c r="JX277" s="28"/>
      <c r="JY277" s="28"/>
      <c r="JZ277" s="28"/>
      <c r="KA277" s="28"/>
      <c r="KB277" s="28"/>
      <c r="KC277" s="28"/>
      <c r="KD277" s="28"/>
      <c r="KE277" s="28"/>
      <c r="KF277" s="28"/>
      <c r="KG277" s="28"/>
      <c r="KH277" s="28"/>
      <c r="KI277" s="28"/>
      <c r="KJ277" s="28"/>
      <c r="KK277" s="28"/>
      <c r="KL277" s="28"/>
      <c r="KM277" s="28"/>
      <c r="KN277" s="28"/>
      <c r="KO277" s="28"/>
      <c r="KP277" s="28"/>
      <c r="KQ277" s="28"/>
      <c r="KR277" s="28"/>
      <c r="KS277" s="28"/>
      <c r="KT277" s="28"/>
      <c r="KU277" s="28"/>
      <c r="KV277" s="28"/>
      <c r="KW277" s="28"/>
      <c r="KX277" s="28"/>
      <c r="KY277" s="28"/>
      <c r="KZ277" s="28"/>
      <c r="LA277" s="28"/>
      <c r="LB277" s="28"/>
      <c r="LC277" s="28"/>
      <c r="LD277" s="28"/>
      <c r="LE277" s="28"/>
      <c r="LF277" s="28"/>
      <c r="LG277" s="28"/>
      <c r="LH277" s="28"/>
      <c r="LI277" s="28"/>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row>
    <row r="278" spans="1:351" x14ac:dyDescent="0.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28"/>
      <c r="HU278" s="28"/>
      <c r="HV278" s="28"/>
      <c r="HW278" s="28"/>
      <c r="HX278" s="28"/>
      <c r="HY278" s="28"/>
      <c r="HZ278" s="28"/>
      <c r="IA278" s="28"/>
      <c r="IB278" s="28"/>
      <c r="IC278" s="28"/>
      <c r="ID278" s="28"/>
      <c r="IE278" s="28"/>
      <c r="IF278" s="28"/>
      <c r="IG278" s="28"/>
      <c r="IH278" s="28"/>
      <c r="II278" s="28"/>
      <c r="IJ278" s="28"/>
      <c r="IK278" s="28"/>
      <c r="IL278" s="28"/>
      <c r="IM278" s="28"/>
      <c r="IN278" s="28"/>
      <c r="IO278" s="28"/>
      <c r="IP278" s="28"/>
      <c r="IQ278" s="28"/>
      <c r="IR278" s="28"/>
      <c r="IS278" s="28"/>
      <c r="IT278" s="28"/>
      <c r="IU278" s="28"/>
      <c r="IV278" s="28"/>
      <c r="IW278" s="28"/>
      <c r="IX278" s="28"/>
      <c r="IY278" s="28"/>
      <c r="IZ278" s="28"/>
      <c r="JA278" s="28"/>
      <c r="JB278" s="28"/>
      <c r="JC278" s="28"/>
      <c r="JD278" s="28"/>
      <c r="JE278" s="28"/>
      <c r="JF278" s="28"/>
      <c r="JG278" s="28"/>
      <c r="JH278" s="28"/>
      <c r="JI278" s="28"/>
      <c r="JJ278" s="28"/>
      <c r="JK278" s="28"/>
      <c r="JL278" s="28"/>
      <c r="JM278" s="28"/>
      <c r="JN278" s="28"/>
      <c r="JO278" s="28"/>
      <c r="JP278" s="28"/>
      <c r="JQ278" s="28"/>
      <c r="JR278" s="28"/>
      <c r="JS278" s="28"/>
      <c r="JT278" s="28"/>
      <c r="JU278" s="28"/>
      <c r="JV278" s="28"/>
      <c r="JW278" s="28"/>
      <c r="JX278" s="28"/>
      <c r="JY278" s="28"/>
      <c r="JZ278" s="28"/>
      <c r="KA278" s="28"/>
      <c r="KB278" s="28"/>
      <c r="KC278" s="28"/>
      <c r="KD278" s="28"/>
      <c r="KE278" s="28"/>
      <c r="KF278" s="28"/>
      <c r="KG278" s="28"/>
      <c r="KH278" s="28"/>
      <c r="KI278" s="28"/>
      <c r="KJ278" s="28"/>
      <c r="KK278" s="28"/>
      <c r="KL278" s="28"/>
      <c r="KM278" s="28"/>
      <c r="KN278" s="28"/>
      <c r="KO278" s="28"/>
      <c r="KP278" s="28"/>
      <c r="KQ278" s="28"/>
      <c r="KR278" s="28"/>
      <c r="KS278" s="28"/>
      <c r="KT278" s="28"/>
      <c r="KU278" s="28"/>
      <c r="KV278" s="28"/>
      <c r="KW278" s="28"/>
      <c r="KX278" s="28"/>
      <c r="KY278" s="28"/>
      <c r="KZ278" s="28"/>
      <c r="LA278" s="28"/>
      <c r="LB278" s="28"/>
      <c r="LC278" s="28"/>
      <c r="LD278" s="28"/>
      <c r="LE278" s="28"/>
      <c r="LF278" s="28"/>
      <c r="LG278" s="28"/>
      <c r="LH278" s="28"/>
      <c r="LI278" s="28"/>
      <c r="LJ278" s="28"/>
      <c r="LK278" s="28"/>
      <c r="LL278" s="28"/>
      <c r="LM278" s="28"/>
      <c r="LN278" s="28"/>
      <c r="LO278" s="28"/>
      <c r="LP278" s="28"/>
      <c r="LQ278" s="28"/>
      <c r="LR278" s="28"/>
      <c r="LS278" s="28"/>
      <c r="LT278" s="28"/>
      <c r="LU278" s="28"/>
      <c r="LV278" s="28"/>
      <c r="LW278" s="28"/>
      <c r="LX278" s="28"/>
      <c r="LY278" s="28"/>
      <c r="LZ278" s="28"/>
      <c r="MA278" s="28"/>
      <c r="MB278" s="28"/>
      <c r="MC278" s="28"/>
      <c r="MD278" s="28"/>
      <c r="ME278" s="28"/>
      <c r="MF278" s="28"/>
      <c r="MG278" s="28"/>
      <c r="MH278" s="28"/>
      <c r="MI278" s="28"/>
      <c r="MJ278" s="28"/>
      <c r="MK278" s="28"/>
      <c r="ML278" s="28"/>
      <c r="MM278" s="28"/>
    </row>
    <row r="279" spans="1:351" x14ac:dyDescent="0.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28"/>
      <c r="HU279" s="28"/>
      <c r="HV279" s="28"/>
      <c r="HW279" s="28"/>
      <c r="HX279" s="28"/>
      <c r="HY279" s="28"/>
      <c r="HZ279" s="28"/>
      <c r="IA279" s="28"/>
      <c r="IB279" s="28"/>
      <c r="IC279" s="28"/>
      <c r="ID279" s="28"/>
      <c r="IE279" s="28"/>
      <c r="IF279" s="28"/>
      <c r="IG279" s="28"/>
      <c r="IH279" s="28"/>
      <c r="II279" s="28"/>
      <c r="IJ279" s="28"/>
      <c r="IK279" s="28"/>
      <c r="IL279" s="28"/>
      <c r="IM279" s="28"/>
      <c r="IN279" s="28"/>
      <c r="IO279" s="28"/>
      <c r="IP279" s="28"/>
      <c r="IQ279" s="28"/>
      <c r="IR279" s="28"/>
      <c r="IS279" s="28"/>
      <c r="IT279" s="28"/>
      <c r="IU279" s="28"/>
      <c r="IV279" s="28"/>
      <c r="IW279" s="28"/>
      <c r="IX279" s="28"/>
      <c r="IY279" s="28"/>
      <c r="IZ279" s="28"/>
      <c r="JA279" s="28"/>
      <c r="JB279" s="28"/>
      <c r="JC279" s="28"/>
      <c r="JD279" s="28"/>
      <c r="JE279" s="28"/>
      <c r="JF279" s="28"/>
      <c r="JG279" s="28"/>
      <c r="JH279" s="28"/>
      <c r="JI279" s="28"/>
      <c r="JJ279" s="28"/>
      <c r="JK279" s="28"/>
      <c r="JL279" s="28"/>
      <c r="JM279" s="28"/>
      <c r="JN279" s="28"/>
      <c r="JO279" s="28"/>
      <c r="JP279" s="28"/>
      <c r="JQ279" s="28"/>
      <c r="JR279" s="28"/>
      <c r="JS279" s="28"/>
      <c r="JT279" s="28"/>
      <c r="JU279" s="28"/>
      <c r="JV279" s="28"/>
      <c r="JW279" s="28"/>
      <c r="JX279" s="28"/>
      <c r="JY279" s="28"/>
      <c r="JZ279" s="28"/>
      <c r="KA279" s="28"/>
      <c r="KB279" s="28"/>
      <c r="KC279" s="28"/>
      <c r="KD279" s="28"/>
      <c r="KE279" s="28"/>
      <c r="KF279" s="28"/>
      <c r="KG279" s="28"/>
      <c r="KH279" s="28"/>
      <c r="KI279" s="28"/>
      <c r="KJ279" s="28"/>
      <c r="KK279" s="28"/>
      <c r="KL279" s="28"/>
      <c r="KM279" s="28"/>
      <c r="KN279" s="28"/>
      <c r="KO279" s="28"/>
      <c r="KP279" s="28"/>
      <c r="KQ279" s="28"/>
      <c r="KR279" s="28"/>
      <c r="KS279" s="28"/>
      <c r="KT279" s="28"/>
      <c r="KU279" s="28"/>
      <c r="KV279" s="28"/>
      <c r="KW279" s="28"/>
      <c r="KX279" s="28"/>
      <c r="KY279" s="28"/>
      <c r="KZ279" s="28"/>
      <c r="LA279" s="28"/>
      <c r="LB279" s="28"/>
      <c r="LC279" s="28"/>
      <c r="LD279" s="28"/>
      <c r="LE279" s="28"/>
      <c r="LF279" s="28"/>
      <c r="LG279" s="28"/>
      <c r="LH279" s="28"/>
      <c r="LI279" s="28"/>
      <c r="LJ279" s="28"/>
      <c r="LK279" s="28"/>
      <c r="LL279" s="28"/>
      <c r="LM279" s="28"/>
      <c r="LN279" s="28"/>
      <c r="LO279" s="28"/>
      <c r="LP279" s="28"/>
      <c r="LQ279" s="28"/>
      <c r="LR279" s="28"/>
      <c r="LS279" s="28"/>
      <c r="LT279" s="28"/>
      <c r="LU279" s="28"/>
      <c r="LV279" s="28"/>
      <c r="LW279" s="28"/>
      <c r="LX279" s="28"/>
      <c r="LY279" s="28"/>
      <c r="LZ279" s="28"/>
      <c r="MA279" s="28"/>
      <c r="MB279" s="28"/>
      <c r="MC279" s="28"/>
      <c r="MD279" s="28"/>
      <c r="ME279" s="28"/>
      <c r="MF279" s="28"/>
      <c r="MG279" s="28"/>
      <c r="MH279" s="28"/>
      <c r="MI279" s="28"/>
      <c r="MJ279" s="28"/>
      <c r="MK279" s="28"/>
      <c r="ML279" s="28"/>
      <c r="MM279" s="28"/>
    </row>
    <row r="280" spans="1:351" x14ac:dyDescent="0.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28"/>
      <c r="HU280" s="28"/>
      <c r="HV280" s="28"/>
      <c r="HW280" s="28"/>
      <c r="HX280" s="28"/>
      <c r="HY280" s="28"/>
      <c r="HZ280" s="28"/>
      <c r="IA280" s="28"/>
      <c r="IB280" s="28"/>
      <c r="IC280" s="28"/>
      <c r="ID280" s="28"/>
      <c r="IE280" s="28"/>
      <c r="IF280" s="28"/>
      <c r="IG280" s="28"/>
      <c r="IH280" s="28"/>
      <c r="II280" s="28"/>
      <c r="IJ280" s="28"/>
      <c r="IK280" s="28"/>
      <c r="IL280" s="28"/>
      <c r="IM280" s="28"/>
      <c r="IN280" s="28"/>
      <c r="IO280" s="28"/>
      <c r="IP280" s="28"/>
      <c r="IQ280" s="28"/>
      <c r="IR280" s="28"/>
      <c r="IS280" s="28"/>
      <c r="IT280" s="28"/>
      <c r="IU280" s="28"/>
      <c r="IV280" s="28"/>
      <c r="IW280" s="28"/>
      <c r="IX280" s="28"/>
      <c r="IY280" s="28"/>
      <c r="IZ280" s="28"/>
      <c r="JA280" s="28"/>
      <c r="JB280" s="28"/>
      <c r="JC280" s="28"/>
      <c r="JD280" s="28"/>
      <c r="JE280" s="28"/>
      <c r="JF280" s="28"/>
      <c r="JG280" s="28"/>
      <c r="JH280" s="28"/>
      <c r="JI280" s="28"/>
      <c r="JJ280" s="28"/>
      <c r="JK280" s="28"/>
      <c r="JL280" s="28"/>
      <c r="JM280" s="28"/>
      <c r="JN280" s="28"/>
      <c r="JO280" s="28"/>
      <c r="JP280" s="28"/>
      <c r="JQ280" s="28"/>
      <c r="JR280" s="28"/>
      <c r="JS280" s="28"/>
      <c r="JT280" s="28"/>
      <c r="JU280" s="28"/>
      <c r="JV280" s="28"/>
      <c r="JW280" s="28"/>
      <c r="JX280" s="28"/>
      <c r="JY280" s="28"/>
      <c r="JZ280" s="28"/>
      <c r="KA280" s="28"/>
      <c r="KB280" s="28"/>
      <c r="KC280" s="28"/>
      <c r="KD280" s="28"/>
      <c r="KE280" s="28"/>
      <c r="KF280" s="28"/>
      <c r="KG280" s="28"/>
      <c r="KH280" s="28"/>
      <c r="KI280" s="28"/>
      <c r="KJ280" s="28"/>
      <c r="KK280" s="28"/>
      <c r="KL280" s="28"/>
      <c r="KM280" s="28"/>
      <c r="KN280" s="28"/>
      <c r="KO280" s="28"/>
      <c r="KP280" s="28"/>
      <c r="KQ280" s="28"/>
      <c r="KR280" s="28"/>
      <c r="KS280" s="28"/>
      <c r="KT280" s="28"/>
      <c r="KU280" s="28"/>
      <c r="KV280" s="28"/>
      <c r="KW280" s="28"/>
      <c r="KX280" s="28"/>
      <c r="KY280" s="28"/>
      <c r="KZ280" s="28"/>
      <c r="LA280" s="28"/>
      <c r="LB280" s="28"/>
      <c r="LC280" s="28"/>
      <c r="LD280" s="28"/>
      <c r="LE280" s="28"/>
      <c r="LF280" s="28"/>
      <c r="LG280" s="28"/>
      <c r="LH280" s="28"/>
      <c r="LI280" s="28"/>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row>
    <row r="281" spans="1:351" x14ac:dyDescent="0.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28"/>
      <c r="HU281" s="28"/>
      <c r="HV281" s="28"/>
      <c r="HW281" s="28"/>
      <c r="HX281" s="28"/>
      <c r="HY281" s="28"/>
      <c r="HZ281" s="28"/>
      <c r="IA281" s="28"/>
      <c r="IB281" s="28"/>
      <c r="IC281" s="28"/>
      <c r="ID281" s="28"/>
      <c r="IE281" s="28"/>
      <c r="IF281" s="28"/>
      <c r="IG281" s="28"/>
      <c r="IH281" s="28"/>
      <c r="II281" s="28"/>
      <c r="IJ281" s="28"/>
      <c r="IK281" s="28"/>
      <c r="IL281" s="28"/>
      <c r="IM281" s="28"/>
      <c r="IN281" s="28"/>
      <c r="IO281" s="28"/>
      <c r="IP281" s="28"/>
      <c r="IQ281" s="28"/>
      <c r="IR281" s="28"/>
      <c r="IS281" s="28"/>
      <c r="IT281" s="28"/>
      <c r="IU281" s="28"/>
      <c r="IV281" s="28"/>
      <c r="IW281" s="28"/>
      <c r="IX281" s="28"/>
      <c r="IY281" s="28"/>
      <c r="IZ281" s="28"/>
      <c r="JA281" s="28"/>
      <c r="JB281" s="28"/>
      <c r="JC281" s="28"/>
      <c r="JD281" s="28"/>
      <c r="JE281" s="28"/>
      <c r="JF281" s="28"/>
      <c r="JG281" s="28"/>
      <c r="JH281" s="28"/>
      <c r="JI281" s="28"/>
      <c r="JJ281" s="28"/>
      <c r="JK281" s="28"/>
      <c r="JL281" s="28"/>
      <c r="JM281" s="28"/>
      <c r="JN281" s="28"/>
      <c r="JO281" s="28"/>
      <c r="JP281" s="28"/>
      <c r="JQ281" s="28"/>
      <c r="JR281" s="28"/>
      <c r="JS281" s="28"/>
      <c r="JT281" s="28"/>
      <c r="JU281" s="28"/>
      <c r="JV281" s="28"/>
      <c r="JW281" s="28"/>
      <c r="JX281" s="28"/>
      <c r="JY281" s="28"/>
      <c r="JZ281" s="28"/>
      <c r="KA281" s="28"/>
      <c r="KB281" s="28"/>
      <c r="KC281" s="28"/>
      <c r="KD281" s="28"/>
      <c r="KE281" s="28"/>
      <c r="KF281" s="28"/>
      <c r="KG281" s="28"/>
      <c r="KH281" s="28"/>
      <c r="KI281" s="28"/>
      <c r="KJ281" s="28"/>
      <c r="KK281" s="28"/>
      <c r="KL281" s="28"/>
      <c r="KM281" s="28"/>
      <c r="KN281" s="28"/>
      <c r="KO281" s="28"/>
      <c r="KP281" s="28"/>
      <c r="KQ281" s="28"/>
      <c r="KR281" s="28"/>
      <c r="KS281" s="28"/>
      <c r="KT281" s="28"/>
      <c r="KU281" s="28"/>
      <c r="KV281" s="28"/>
      <c r="KW281" s="28"/>
      <c r="KX281" s="28"/>
      <c r="KY281" s="28"/>
      <c r="KZ281" s="28"/>
      <c r="LA281" s="28"/>
      <c r="LB281" s="28"/>
      <c r="LC281" s="28"/>
      <c r="LD281" s="28"/>
      <c r="LE281" s="28"/>
      <c r="LF281" s="28"/>
      <c r="LG281" s="28"/>
      <c r="LH281" s="28"/>
      <c r="LI281" s="28"/>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row>
    <row r="282" spans="1:351" x14ac:dyDescent="0.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28"/>
      <c r="HU282" s="28"/>
      <c r="HV282" s="28"/>
      <c r="HW282" s="28"/>
      <c r="HX282" s="28"/>
      <c r="HY282" s="28"/>
      <c r="HZ282" s="28"/>
      <c r="IA282" s="28"/>
      <c r="IB282" s="28"/>
      <c r="IC282" s="28"/>
      <c r="ID282" s="28"/>
      <c r="IE282" s="28"/>
      <c r="IF282" s="28"/>
      <c r="IG282" s="28"/>
      <c r="IH282" s="28"/>
      <c r="II282" s="28"/>
      <c r="IJ282" s="28"/>
      <c r="IK282" s="28"/>
      <c r="IL282" s="28"/>
      <c r="IM282" s="28"/>
      <c r="IN282" s="28"/>
      <c r="IO282" s="28"/>
      <c r="IP282" s="28"/>
      <c r="IQ282" s="28"/>
      <c r="IR282" s="28"/>
      <c r="IS282" s="28"/>
      <c r="IT282" s="28"/>
      <c r="IU282" s="28"/>
      <c r="IV282" s="28"/>
      <c r="IW282" s="28"/>
      <c r="IX282" s="28"/>
      <c r="IY282" s="28"/>
      <c r="IZ282" s="28"/>
      <c r="JA282" s="28"/>
      <c r="JB282" s="28"/>
      <c r="JC282" s="28"/>
      <c r="JD282" s="28"/>
      <c r="JE282" s="28"/>
      <c r="JF282" s="28"/>
      <c r="JG282" s="28"/>
      <c r="JH282" s="28"/>
      <c r="JI282" s="28"/>
      <c r="JJ282" s="28"/>
      <c r="JK282" s="28"/>
      <c r="JL282" s="28"/>
      <c r="JM282" s="28"/>
      <c r="JN282" s="28"/>
      <c r="JO282" s="28"/>
      <c r="JP282" s="28"/>
      <c r="JQ282" s="28"/>
      <c r="JR282" s="28"/>
      <c r="JS282" s="28"/>
      <c r="JT282" s="28"/>
      <c r="JU282" s="28"/>
      <c r="JV282" s="28"/>
      <c r="JW282" s="28"/>
      <c r="JX282" s="28"/>
      <c r="JY282" s="28"/>
      <c r="JZ282" s="28"/>
      <c r="KA282" s="28"/>
      <c r="KB282" s="28"/>
      <c r="KC282" s="28"/>
      <c r="KD282" s="28"/>
      <c r="KE282" s="28"/>
      <c r="KF282" s="28"/>
      <c r="KG282" s="28"/>
      <c r="KH282" s="28"/>
      <c r="KI282" s="28"/>
      <c r="KJ282" s="28"/>
      <c r="KK282" s="28"/>
      <c r="KL282" s="28"/>
      <c r="KM282" s="28"/>
      <c r="KN282" s="28"/>
      <c r="KO282" s="28"/>
      <c r="KP282" s="28"/>
      <c r="KQ282" s="28"/>
      <c r="KR282" s="28"/>
      <c r="KS282" s="28"/>
      <c r="KT282" s="28"/>
      <c r="KU282" s="28"/>
      <c r="KV282" s="28"/>
      <c r="KW282" s="28"/>
      <c r="KX282" s="28"/>
      <c r="KY282" s="28"/>
      <c r="KZ282" s="28"/>
      <c r="LA282" s="28"/>
      <c r="LB282" s="28"/>
      <c r="LC282" s="28"/>
      <c r="LD282" s="28"/>
      <c r="LE282" s="28"/>
      <c r="LF282" s="28"/>
      <c r="LG282" s="28"/>
      <c r="LH282" s="28"/>
      <c r="LI282" s="28"/>
      <c r="LJ282" s="28"/>
      <c r="LK282" s="28"/>
      <c r="LL282" s="28"/>
      <c r="LM282" s="28"/>
      <c r="LN282" s="28"/>
      <c r="LO282" s="28"/>
      <c r="LP282" s="28"/>
      <c r="LQ282" s="28"/>
      <c r="LR282" s="28"/>
      <c r="LS282" s="28"/>
      <c r="LT282" s="28"/>
      <c r="LU282" s="28"/>
      <c r="LV282" s="28"/>
      <c r="LW282" s="28"/>
      <c r="LX282" s="28"/>
      <c r="LY282" s="28"/>
      <c r="LZ282" s="28"/>
      <c r="MA282" s="28"/>
      <c r="MB282" s="28"/>
      <c r="MC282" s="28"/>
      <c r="MD282" s="28"/>
      <c r="ME282" s="28"/>
      <c r="MF282" s="28"/>
      <c r="MG282" s="28"/>
      <c r="MH282" s="28"/>
      <c r="MI282" s="28"/>
      <c r="MJ282" s="28"/>
      <c r="MK282" s="28"/>
      <c r="ML282" s="28"/>
      <c r="MM282" s="28"/>
    </row>
    <row r="283" spans="1:351" x14ac:dyDescent="0.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28"/>
      <c r="HU283" s="28"/>
      <c r="HV283" s="28"/>
      <c r="HW283" s="28"/>
      <c r="HX283" s="28"/>
      <c r="HY283" s="28"/>
      <c r="HZ283" s="28"/>
      <c r="IA283" s="28"/>
      <c r="IB283" s="28"/>
      <c r="IC283" s="28"/>
      <c r="ID283" s="28"/>
      <c r="IE283" s="28"/>
      <c r="IF283" s="28"/>
      <c r="IG283" s="28"/>
      <c r="IH283" s="28"/>
      <c r="II283" s="28"/>
      <c r="IJ283" s="28"/>
      <c r="IK283" s="28"/>
      <c r="IL283" s="28"/>
      <c r="IM283" s="28"/>
      <c r="IN283" s="28"/>
      <c r="IO283" s="28"/>
      <c r="IP283" s="28"/>
      <c r="IQ283" s="28"/>
      <c r="IR283" s="28"/>
      <c r="IS283" s="28"/>
      <c r="IT283" s="28"/>
      <c r="IU283" s="28"/>
      <c r="IV283" s="28"/>
      <c r="IW283" s="28"/>
      <c r="IX283" s="28"/>
      <c r="IY283" s="28"/>
      <c r="IZ283" s="28"/>
      <c r="JA283" s="28"/>
      <c r="JB283" s="28"/>
      <c r="JC283" s="28"/>
      <c r="JD283" s="28"/>
      <c r="JE283" s="28"/>
      <c r="JF283" s="28"/>
      <c r="JG283" s="28"/>
      <c r="JH283" s="28"/>
      <c r="JI283" s="28"/>
      <c r="JJ283" s="28"/>
      <c r="JK283" s="28"/>
      <c r="JL283" s="28"/>
      <c r="JM283" s="28"/>
      <c r="JN283" s="28"/>
      <c r="JO283" s="28"/>
      <c r="JP283" s="28"/>
      <c r="JQ283" s="28"/>
      <c r="JR283" s="28"/>
      <c r="JS283" s="28"/>
      <c r="JT283" s="28"/>
      <c r="JU283" s="28"/>
      <c r="JV283" s="28"/>
      <c r="JW283" s="28"/>
      <c r="JX283" s="28"/>
      <c r="JY283" s="28"/>
      <c r="JZ283" s="28"/>
      <c r="KA283" s="28"/>
      <c r="KB283" s="28"/>
      <c r="KC283" s="28"/>
      <c r="KD283" s="28"/>
      <c r="KE283" s="28"/>
      <c r="KF283" s="28"/>
      <c r="KG283" s="28"/>
      <c r="KH283" s="28"/>
      <c r="KI283" s="28"/>
      <c r="KJ283" s="28"/>
      <c r="KK283" s="28"/>
      <c r="KL283" s="28"/>
      <c r="KM283" s="28"/>
      <c r="KN283" s="28"/>
      <c r="KO283" s="28"/>
      <c r="KP283" s="28"/>
      <c r="KQ283" s="28"/>
      <c r="KR283" s="28"/>
      <c r="KS283" s="28"/>
      <c r="KT283" s="28"/>
      <c r="KU283" s="28"/>
      <c r="KV283" s="28"/>
      <c r="KW283" s="28"/>
      <c r="KX283" s="28"/>
      <c r="KY283" s="28"/>
      <c r="KZ283" s="28"/>
      <c r="LA283" s="28"/>
      <c r="LB283" s="28"/>
      <c r="LC283" s="28"/>
      <c r="LD283" s="28"/>
      <c r="LE283" s="28"/>
      <c r="LF283" s="28"/>
      <c r="LG283" s="28"/>
      <c r="LH283" s="28"/>
      <c r="LI283" s="28"/>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row>
    <row r="284" spans="1:351" x14ac:dyDescent="0.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28"/>
      <c r="HU284" s="28"/>
      <c r="HV284" s="28"/>
      <c r="HW284" s="28"/>
      <c r="HX284" s="28"/>
      <c r="HY284" s="28"/>
      <c r="HZ284" s="28"/>
      <c r="IA284" s="28"/>
      <c r="IB284" s="28"/>
      <c r="IC284" s="28"/>
      <c r="ID284" s="28"/>
      <c r="IE284" s="28"/>
      <c r="IF284" s="28"/>
      <c r="IG284" s="28"/>
      <c r="IH284" s="28"/>
      <c r="II284" s="28"/>
      <c r="IJ284" s="28"/>
      <c r="IK284" s="28"/>
      <c r="IL284" s="28"/>
      <c r="IM284" s="28"/>
      <c r="IN284" s="28"/>
      <c r="IO284" s="28"/>
      <c r="IP284" s="28"/>
      <c r="IQ284" s="28"/>
      <c r="IR284" s="28"/>
      <c r="IS284" s="28"/>
      <c r="IT284" s="28"/>
      <c r="IU284" s="28"/>
      <c r="IV284" s="28"/>
      <c r="IW284" s="28"/>
      <c r="IX284" s="28"/>
      <c r="IY284" s="28"/>
      <c r="IZ284" s="28"/>
      <c r="JA284" s="28"/>
      <c r="JB284" s="28"/>
      <c r="JC284" s="28"/>
      <c r="JD284" s="28"/>
      <c r="JE284" s="28"/>
      <c r="JF284" s="28"/>
      <c r="JG284" s="28"/>
      <c r="JH284" s="28"/>
      <c r="JI284" s="28"/>
      <c r="JJ284" s="28"/>
      <c r="JK284" s="28"/>
      <c r="JL284" s="28"/>
      <c r="JM284" s="28"/>
      <c r="JN284" s="28"/>
      <c r="JO284" s="28"/>
      <c r="JP284" s="28"/>
      <c r="JQ284" s="28"/>
      <c r="JR284" s="28"/>
      <c r="JS284" s="28"/>
      <c r="JT284" s="28"/>
      <c r="JU284" s="28"/>
      <c r="JV284" s="28"/>
      <c r="JW284" s="28"/>
      <c r="JX284" s="28"/>
      <c r="JY284" s="28"/>
      <c r="JZ284" s="28"/>
      <c r="KA284" s="28"/>
      <c r="KB284" s="28"/>
      <c r="KC284" s="28"/>
      <c r="KD284" s="28"/>
      <c r="KE284" s="28"/>
      <c r="KF284" s="28"/>
      <c r="KG284" s="28"/>
      <c r="KH284" s="28"/>
      <c r="KI284" s="28"/>
      <c r="KJ284" s="28"/>
      <c r="KK284" s="28"/>
      <c r="KL284" s="28"/>
      <c r="KM284" s="28"/>
      <c r="KN284" s="28"/>
      <c r="KO284" s="28"/>
      <c r="KP284" s="28"/>
      <c r="KQ284" s="28"/>
      <c r="KR284" s="28"/>
      <c r="KS284" s="28"/>
      <c r="KT284" s="28"/>
      <c r="KU284" s="28"/>
      <c r="KV284" s="28"/>
      <c r="KW284" s="28"/>
      <c r="KX284" s="28"/>
      <c r="KY284" s="28"/>
      <c r="KZ284" s="28"/>
      <c r="LA284" s="28"/>
      <c r="LB284" s="28"/>
      <c r="LC284" s="28"/>
      <c r="LD284" s="28"/>
      <c r="LE284" s="28"/>
      <c r="LF284" s="28"/>
      <c r="LG284" s="28"/>
      <c r="LH284" s="28"/>
      <c r="LI284" s="28"/>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row>
    <row r="285" spans="1:351" x14ac:dyDescent="0.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28"/>
      <c r="HU285" s="28"/>
      <c r="HV285" s="28"/>
      <c r="HW285" s="28"/>
      <c r="HX285" s="28"/>
      <c r="HY285" s="28"/>
      <c r="HZ285" s="28"/>
      <c r="IA285" s="28"/>
      <c r="IB285" s="28"/>
      <c r="IC285" s="28"/>
      <c r="ID285" s="28"/>
      <c r="IE285" s="28"/>
      <c r="IF285" s="28"/>
      <c r="IG285" s="28"/>
      <c r="IH285" s="28"/>
      <c r="II285" s="28"/>
      <c r="IJ285" s="28"/>
      <c r="IK285" s="28"/>
      <c r="IL285" s="28"/>
      <c r="IM285" s="28"/>
      <c r="IN285" s="28"/>
      <c r="IO285" s="28"/>
      <c r="IP285" s="28"/>
      <c r="IQ285" s="28"/>
      <c r="IR285" s="28"/>
      <c r="IS285" s="28"/>
      <c r="IT285" s="28"/>
      <c r="IU285" s="28"/>
      <c r="IV285" s="28"/>
      <c r="IW285" s="28"/>
      <c r="IX285" s="28"/>
      <c r="IY285" s="28"/>
      <c r="IZ285" s="28"/>
      <c r="JA285" s="28"/>
      <c r="JB285" s="28"/>
      <c r="JC285" s="28"/>
      <c r="JD285" s="28"/>
      <c r="JE285" s="28"/>
      <c r="JF285" s="28"/>
      <c r="JG285" s="28"/>
      <c r="JH285" s="28"/>
      <c r="JI285" s="28"/>
      <c r="JJ285" s="28"/>
      <c r="JK285" s="28"/>
      <c r="JL285" s="28"/>
      <c r="JM285" s="28"/>
      <c r="JN285" s="28"/>
      <c r="JO285" s="28"/>
      <c r="JP285" s="28"/>
      <c r="JQ285" s="28"/>
      <c r="JR285" s="28"/>
      <c r="JS285" s="28"/>
      <c r="JT285" s="28"/>
      <c r="JU285" s="28"/>
      <c r="JV285" s="28"/>
      <c r="JW285" s="28"/>
      <c r="JX285" s="28"/>
      <c r="JY285" s="28"/>
      <c r="JZ285" s="28"/>
      <c r="KA285" s="28"/>
      <c r="KB285" s="28"/>
      <c r="KC285" s="28"/>
      <c r="KD285" s="28"/>
      <c r="KE285" s="28"/>
      <c r="KF285" s="28"/>
      <c r="KG285" s="28"/>
      <c r="KH285" s="28"/>
      <c r="KI285" s="28"/>
      <c r="KJ285" s="28"/>
      <c r="KK285" s="28"/>
      <c r="KL285" s="28"/>
      <c r="KM285" s="28"/>
      <c r="KN285" s="28"/>
      <c r="KO285" s="28"/>
      <c r="KP285" s="28"/>
      <c r="KQ285" s="28"/>
      <c r="KR285" s="28"/>
      <c r="KS285" s="28"/>
      <c r="KT285" s="28"/>
      <c r="KU285" s="28"/>
      <c r="KV285" s="28"/>
      <c r="KW285" s="28"/>
      <c r="KX285" s="28"/>
      <c r="KY285" s="28"/>
      <c r="KZ285" s="28"/>
      <c r="LA285" s="28"/>
      <c r="LB285" s="28"/>
      <c r="LC285" s="28"/>
      <c r="LD285" s="28"/>
      <c r="LE285" s="28"/>
      <c r="LF285" s="28"/>
      <c r="LG285" s="28"/>
      <c r="LH285" s="28"/>
      <c r="LI285" s="28"/>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row>
    <row r="286" spans="1:351" x14ac:dyDescent="0.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28"/>
      <c r="II286" s="28"/>
      <c r="IJ286" s="28"/>
      <c r="IK286" s="28"/>
      <c r="IL286" s="28"/>
      <c r="IM286" s="28"/>
      <c r="IN286" s="28"/>
      <c r="IO286" s="28"/>
      <c r="IP286" s="28"/>
      <c r="IQ286" s="28"/>
      <c r="IR286" s="28"/>
      <c r="IS286" s="28"/>
      <c r="IT286" s="28"/>
      <c r="IU286" s="28"/>
      <c r="IV286" s="28"/>
      <c r="IW286" s="28"/>
      <c r="IX286" s="28"/>
      <c r="IY286" s="28"/>
      <c r="IZ286" s="28"/>
      <c r="JA286" s="28"/>
      <c r="JB286" s="28"/>
      <c r="JC286" s="28"/>
      <c r="JD286" s="28"/>
      <c r="JE286" s="28"/>
      <c r="JF286" s="28"/>
      <c r="JG286" s="28"/>
      <c r="JH286" s="28"/>
      <c r="JI286" s="28"/>
      <c r="JJ286" s="28"/>
      <c r="JK286" s="28"/>
      <c r="JL286" s="28"/>
      <c r="JM286" s="28"/>
      <c r="JN286" s="28"/>
      <c r="JO286" s="28"/>
      <c r="JP286" s="28"/>
      <c r="JQ286" s="28"/>
      <c r="JR286" s="28"/>
      <c r="JS286" s="28"/>
      <c r="JT286" s="28"/>
      <c r="JU286" s="28"/>
      <c r="JV286" s="28"/>
      <c r="JW286" s="28"/>
      <c r="JX286" s="28"/>
      <c r="JY286" s="28"/>
      <c r="JZ286" s="28"/>
      <c r="KA286" s="28"/>
      <c r="KB286" s="28"/>
      <c r="KC286" s="28"/>
      <c r="KD286" s="28"/>
      <c r="KE286" s="28"/>
      <c r="KF286" s="28"/>
      <c r="KG286" s="28"/>
      <c r="KH286" s="28"/>
      <c r="KI286" s="28"/>
      <c r="KJ286" s="28"/>
      <c r="KK286" s="28"/>
      <c r="KL286" s="28"/>
      <c r="KM286" s="28"/>
      <c r="KN286" s="28"/>
      <c r="KO286" s="28"/>
      <c r="KP286" s="28"/>
      <c r="KQ286" s="28"/>
      <c r="KR286" s="28"/>
      <c r="KS286" s="28"/>
      <c r="KT286" s="28"/>
      <c r="KU286" s="28"/>
      <c r="KV286" s="28"/>
      <c r="KW286" s="28"/>
      <c r="KX286" s="28"/>
      <c r="KY286" s="28"/>
      <c r="KZ286" s="28"/>
      <c r="LA286" s="28"/>
      <c r="LB286" s="28"/>
      <c r="LC286" s="28"/>
      <c r="LD286" s="28"/>
      <c r="LE286" s="28"/>
      <c r="LF286" s="28"/>
      <c r="LG286" s="28"/>
      <c r="LH286" s="28"/>
      <c r="LI286" s="28"/>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row>
    <row r="287" spans="1:351" x14ac:dyDescent="0.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28"/>
      <c r="II287" s="28"/>
      <c r="IJ287" s="28"/>
      <c r="IK287" s="28"/>
      <c r="IL287" s="28"/>
      <c r="IM287" s="28"/>
      <c r="IN287" s="28"/>
      <c r="IO287" s="28"/>
      <c r="IP287" s="28"/>
      <c r="IQ287" s="28"/>
      <c r="IR287" s="28"/>
      <c r="IS287" s="28"/>
      <c r="IT287" s="28"/>
      <c r="IU287" s="28"/>
      <c r="IV287" s="28"/>
      <c r="IW287" s="28"/>
      <c r="IX287" s="28"/>
      <c r="IY287" s="28"/>
      <c r="IZ287" s="28"/>
      <c r="JA287" s="28"/>
      <c r="JB287" s="28"/>
      <c r="JC287" s="28"/>
      <c r="JD287" s="28"/>
      <c r="JE287" s="28"/>
      <c r="JF287" s="28"/>
      <c r="JG287" s="28"/>
      <c r="JH287" s="28"/>
      <c r="JI287" s="28"/>
      <c r="JJ287" s="28"/>
      <c r="JK287" s="28"/>
      <c r="JL287" s="28"/>
      <c r="JM287" s="28"/>
      <c r="JN287" s="28"/>
      <c r="JO287" s="28"/>
      <c r="JP287" s="28"/>
      <c r="JQ287" s="28"/>
      <c r="JR287" s="28"/>
      <c r="JS287" s="28"/>
      <c r="JT287" s="28"/>
      <c r="JU287" s="28"/>
      <c r="JV287" s="28"/>
      <c r="JW287" s="28"/>
      <c r="JX287" s="28"/>
      <c r="JY287" s="28"/>
      <c r="JZ287" s="28"/>
      <c r="KA287" s="28"/>
      <c r="KB287" s="28"/>
      <c r="KC287" s="28"/>
      <c r="KD287" s="28"/>
      <c r="KE287" s="28"/>
      <c r="KF287" s="28"/>
      <c r="KG287" s="28"/>
      <c r="KH287" s="28"/>
      <c r="KI287" s="28"/>
      <c r="KJ287" s="28"/>
      <c r="KK287" s="28"/>
      <c r="KL287" s="28"/>
      <c r="KM287" s="28"/>
      <c r="KN287" s="28"/>
      <c r="KO287" s="28"/>
      <c r="KP287" s="28"/>
      <c r="KQ287" s="28"/>
      <c r="KR287" s="28"/>
      <c r="KS287" s="28"/>
      <c r="KT287" s="28"/>
      <c r="KU287" s="28"/>
      <c r="KV287" s="28"/>
      <c r="KW287" s="28"/>
      <c r="KX287" s="28"/>
      <c r="KY287" s="28"/>
      <c r="KZ287" s="28"/>
      <c r="LA287" s="28"/>
      <c r="LB287" s="28"/>
      <c r="LC287" s="28"/>
      <c r="LD287" s="28"/>
      <c r="LE287" s="28"/>
      <c r="LF287" s="28"/>
      <c r="LG287" s="28"/>
      <c r="LH287" s="28"/>
      <c r="LI287" s="28"/>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c r="MI287" s="28"/>
      <c r="MJ287" s="28"/>
      <c r="MK287" s="28"/>
      <c r="ML287" s="28"/>
      <c r="MM287" s="28"/>
    </row>
    <row r="288" spans="1:351" x14ac:dyDescent="0.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28"/>
      <c r="HU288" s="28"/>
      <c r="HV288" s="28"/>
      <c r="HW288" s="28"/>
      <c r="HX288" s="28"/>
      <c r="HY288" s="28"/>
      <c r="HZ288" s="28"/>
      <c r="IA288" s="28"/>
      <c r="IB288" s="28"/>
      <c r="IC288" s="28"/>
      <c r="ID288" s="28"/>
      <c r="IE288" s="28"/>
      <c r="IF288" s="28"/>
      <c r="IG288" s="28"/>
      <c r="IH288" s="28"/>
      <c r="II288" s="28"/>
      <c r="IJ288" s="28"/>
      <c r="IK288" s="28"/>
      <c r="IL288" s="28"/>
      <c r="IM288" s="28"/>
      <c r="IN288" s="28"/>
      <c r="IO288" s="28"/>
      <c r="IP288" s="28"/>
      <c r="IQ288" s="28"/>
      <c r="IR288" s="28"/>
      <c r="IS288" s="28"/>
      <c r="IT288" s="28"/>
      <c r="IU288" s="28"/>
      <c r="IV288" s="28"/>
      <c r="IW288" s="28"/>
      <c r="IX288" s="28"/>
      <c r="IY288" s="28"/>
      <c r="IZ288" s="28"/>
      <c r="JA288" s="28"/>
      <c r="JB288" s="28"/>
      <c r="JC288" s="28"/>
      <c r="JD288" s="28"/>
      <c r="JE288" s="28"/>
      <c r="JF288" s="28"/>
      <c r="JG288" s="28"/>
      <c r="JH288" s="28"/>
      <c r="JI288" s="28"/>
      <c r="JJ288" s="28"/>
      <c r="JK288" s="28"/>
      <c r="JL288" s="28"/>
      <c r="JM288" s="28"/>
      <c r="JN288" s="28"/>
      <c r="JO288" s="28"/>
      <c r="JP288" s="28"/>
      <c r="JQ288" s="28"/>
      <c r="JR288" s="28"/>
      <c r="JS288" s="28"/>
      <c r="JT288" s="28"/>
      <c r="JU288" s="28"/>
      <c r="JV288" s="28"/>
      <c r="JW288" s="28"/>
      <c r="JX288" s="28"/>
      <c r="JY288" s="28"/>
      <c r="JZ288" s="28"/>
      <c r="KA288" s="28"/>
      <c r="KB288" s="28"/>
      <c r="KC288" s="28"/>
      <c r="KD288" s="28"/>
      <c r="KE288" s="28"/>
      <c r="KF288" s="28"/>
      <c r="KG288" s="28"/>
      <c r="KH288" s="28"/>
      <c r="KI288" s="28"/>
      <c r="KJ288" s="28"/>
      <c r="KK288" s="28"/>
      <c r="KL288" s="28"/>
      <c r="KM288" s="28"/>
      <c r="KN288" s="28"/>
      <c r="KO288" s="28"/>
      <c r="KP288" s="28"/>
      <c r="KQ288" s="28"/>
      <c r="KR288" s="28"/>
      <c r="KS288" s="28"/>
      <c r="KT288" s="28"/>
      <c r="KU288" s="28"/>
      <c r="KV288" s="28"/>
      <c r="KW288" s="28"/>
      <c r="KX288" s="28"/>
      <c r="KY288" s="28"/>
      <c r="KZ288" s="28"/>
      <c r="LA288" s="28"/>
      <c r="LB288" s="28"/>
      <c r="LC288" s="28"/>
      <c r="LD288" s="28"/>
      <c r="LE288" s="28"/>
      <c r="LF288" s="28"/>
      <c r="LG288" s="28"/>
      <c r="LH288" s="28"/>
      <c r="LI288" s="28"/>
      <c r="LJ288" s="28"/>
      <c r="LK288" s="28"/>
      <c r="LL288" s="28"/>
      <c r="LM288" s="28"/>
      <c r="LN288" s="28"/>
      <c r="LO288" s="28"/>
      <c r="LP288" s="28"/>
      <c r="LQ288" s="28"/>
      <c r="LR288" s="28"/>
      <c r="LS288" s="28"/>
      <c r="LT288" s="28"/>
      <c r="LU288" s="28"/>
      <c r="LV288" s="28"/>
      <c r="LW288" s="28"/>
      <c r="LX288" s="28"/>
      <c r="LY288" s="28"/>
      <c r="LZ288" s="28"/>
      <c r="MA288" s="28"/>
      <c r="MB288" s="28"/>
      <c r="MC288" s="28"/>
      <c r="MD288" s="28"/>
      <c r="ME288" s="28"/>
      <c r="MF288" s="28"/>
      <c r="MG288" s="28"/>
      <c r="MH288" s="28"/>
      <c r="MI288" s="28"/>
      <c r="MJ288" s="28"/>
      <c r="MK288" s="28"/>
      <c r="ML288" s="28"/>
      <c r="MM288" s="28"/>
    </row>
    <row r="289" spans="1:351" x14ac:dyDescent="0.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28"/>
      <c r="HU289" s="28"/>
      <c r="HV289" s="28"/>
      <c r="HW289" s="28"/>
      <c r="HX289" s="28"/>
      <c r="HY289" s="28"/>
      <c r="HZ289" s="28"/>
      <c r="IA289" s="28"/>
      <c r="IB289" s="28"/>
      <c r="IC289" s="28"/>
      <c r="ID289" s="28"/>
      <c r="IE289" s="28"/>
      <c r="IF289" s="28"/>
      <c r="IG289" s="28"/>
      <c r="IH289" s="28"/>
      <c r="II289" s="28"/>
      <c r="IJ289" s="28"/>
      <c r="IK289" s="28"/>
      <c r="IL289" s="28"/>
      <c r="IM289" s="28"/>
      <c r="IN289" s="28"/>
      <c r="IO289" s="28"/>
      <c r="IP289" s="28"/>
      <c r="IQ289" s="28"/>
      <c r="IR289" s="28"/>
      <c r="IS289" s="28"/>
      <c r="IT289" s="28"/>
      <c r="IU289" s="28"/>
      <c r="IV289" s="28"/>
      <c r="IW289" s="28"/>
      <c r="IX289" s="28"/>
      <c r="IY289" s="28"/>
      <c r="IZ289" s="28"/>
      <c r="JA289" s="28"/>
      <c r="JB289" s="28"/>
      <c r="JC289" s="28"/>
      <c r="JD289" s="28"/>
      <c r="JE289" s="28"/>
      <c r="JF289" s="28"/>
      <c r="JG289" s="28"/>
      <c r="JH289" s="28"/>
      <c r="JI289" s="28"/>
      <c r="JJ289" s="28"/>
      <c r="JK289" s="28"/>
      <c r="JL289" s="28"/>
      <c r="JM289" s="28"/>
      <c r="JN289" s="28"/>
      <c r="JO289" s="28"/>
      <c r="JP289" s="28"/>
      <c r="JQ289" s="28"/>
      <c r="JR289" s="28"/>
      <c r="JS289" s="28"/>
      <c r="JT289" s="28"/>
      <c r="JU289" s="28"/>
      <c r="JV289" s="28"/>
      <c r="JW289" s="28"/>
      <c r="JX289" s="28"/>
      <c r="JY289" s="28"/>
      <c r="JZ289" s="28"/>
      <c r="KA289" s="28"/>
      <c r="KB289" s="28"/>
      <c r="KC289" s="28"/>
      <c r="KD289" s="28"/>
      <c r="KE289" s="28"/>
      <c r="KF289" s="28"/>
      <c r="KG289" s="28"/>
      <c r="KH289" s="28"/>
      <c r="KI289" s="28"/>
      <c r="KJ289" s="28"/>
      <c r="KK289" s="28"/>
      <c r="KL289" s="28"/>
      <c r="KM289" s="28"/>
      <c r="KN289" s="28"/>
      <c r="KO289" s="28"/>
      <c r="KP289" s="28"/>
      <c r="KQ289" s="28"/>
      <c r="KR289" s="28"/>
      <c r="KS289" s="28"/>
      <c r="KT289" s="28"/>
      <c r="KU289" s="28"/>
      <c r="KV289" s="28"/>
      <c r="KW289" s="28"/>
      <c r="KX289" s="28"/>
      <c r="KY289" s="28"/>
      <c r="KZ289" s="28"/>
      <c r="LA289" s="28"/>
      <c r="LB289" s="28"/>
      <c r="LC289" s="28"/>
      <c r="LD289" s="28"/>
      <c r="LE289" s="28"/>
      <c r="LF289" s="28"/>
      <c r="LG289" s="28"/>
      <c r="LH289" s="28"/>
      <c r="LI289" s="28"/>
      <c r="LJ289" s="28"/>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row>
    <row r="290" spans="1:351" x14ac:dyDescent="0.3">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28"/>
      <c r="HU290" s="28"/>
      <c r="HV290" s="28"/>
      <c r="HW290" s="28"/>
      <c r="HX290" s="28"/>
      <c r="HY290" s="28"/>
      <c r="HZ290" s="28"/>
      <c r="IA290" s="28"/>
      <c r="IB290" s="28"/>
      <c r="IC290" s="28"/>
      <c r="ID290" s="28"/>
      <c r="IE290" s="28"/>
      <c r="IF290" s="28"/>
      <c r="IG290" s="28"/>
      <c r="IH290" s="28"/>
      <c r="II290" s="28"/>
      <c r="IJ290" s="28"/>
      <c r="IK290" s="28"/>
      <c r="IL290" s="28"/>
      <c r="IM290" s="28"/>
      <c r="IN290" s="28"/>
      <c r="IO290" s="28"/>
      <c r="IP290" s="28"/>
      <c r="IQ290" s="28"/>
      <c r="IR290" s="28"/>
      <c r="IS290" s="28"/>
      <c r="IT290" s="28"/>
      <c r="IU290" s="28"/>
      <c r="IV290" s="28"/>
      <c r="IW290" s="28"/>
      <c r="IX290" s="28"/>
      <c r="IY290" s="28"/>
      <c r="IZ290" s="28"/>
      <c r="JA290" s="28"/>
      <c r="JB290" s="28"/>
      <c r="JC290" s="28"/>
      <c r="JD290" s="28"/>
      <c r="JE290" s="28"/>
      <c r="JF290" s="28"/>
      <c r="JG290" s="28"/>
      <c r="JH290" s="28"/>
      <c r="JI290" s="28"/>
      <c r="JJ290" s="28"/>
      <c r="JK290" s="28"/>
      <c r="JL290" s="28"/>
      <c r="JM290" s="28"/>
      <c r="JN290" s="28"/>
      <c r="JO290" s="28"/>
      <c r="JP290" s="28"/>
      <c r="JQ290" s="28"/>
      <c r="JR290" s="28"/>
      <c r="JS290" s="28"/>
      <c r="JT290" s="28"/>
      <c r="JU290" s="28"/>
      <c r="JV290" s="28"/>
      <c r="JW290" s="28"/>
      <c r="JX290" s="28"/>
      <c r="JY290" s="28"/>
      <c r="JZ290" s="28"/>
      <c r="KA290" s="28"/>
      <c r="KB290" s="28"/>
      <c r="KC290" s="28"/>
      <c r="KD290" s="28"/>
      <c r="KE290" s="28"/>
      <c r="KF290" s="28"/>
      <c r="KG290" s="28"/>
      <c r="KH290" s="28"/>
      <c r="KI290" s="28"/>
      <c r="KJ290" s="28"/>
      <c r="KK290" s="28"/>
      <c r="KL290" s="28"/>
      <c r="KM290" s="28"/>
      <c r="KN290" s="28"/>
      <c r="KO290" s="28"/>
      <c r="KP290" s="28"/>
      <c r="KQ290" s="28"/>
      <c r="KR290" s="28"/>
      <c r="KS290" s="28"/>
      <c r="KT290" s="28"/>
      <c r="KU290" s="28"/>
      <c r="KV290" s="28"/>
      <c r="KW290" s="28"/>
      <c r="KX290" s="28"/>
      <c r="KY290" s="28"/>
      <c r="KZ290" s="28"/>
      <c r="LA290" s="28"/>
      <c r="LB290" s="28"/>
      <c r="LC290" s="28"/>
      <c r="LD290" s="28"/>
      <c r="LE290" s="28"/>
      <c r="LF290" s="28"/>
      <c r="LG290" s="28"/>
      <c r="LH290" s="28"/>
      <c r="LI290" s="28"/>
      <c r="LJ290" s="28"/>
      <c r="LK290" s="28"/>
      <c r="LL290" s="28"/>
      <c r="LM290" s="28"/>
      <c r="LN290" s="28"/>
      <c r="LO290" s="28"/>
      <c r="LP290" s="28"/>
      <c r="LQ290" s="28"/>
      <c r="LR290" s="28"/>
      <c r="LS290" s="28"/>
      <c r="LT290" s="28"/>
      <c r="LU290" s="28"/>
      <c r="LV290" s="28"/>
      <c r="LW290" s="28"/>
      <c r="LX290" s="28"/>
      <c r="LY290" s="28"/>
      <c r="LZ290" s="28"/>
      <c r="MA290" s="28"/>
      <c r="MB290" s="28"/>
      <c r="MC290" s="28"/>
      <c r="MD290" s="28"/>
      <c r="ME290" s="28"/>
      <c r="MF290" s="28"/>
      <c r="MG290" s="28"/>
      <c r="MH290" s="28"/>
      <c r="MI290" s="28"/>
      <c r="MJ290" s="28"/>
      <c r="MK290" s="28"/>
      <c r="ML290" s="28"/>
      <c r="MM290" s="28"/>
    </row>
    <row r="291" spans="1:351" x14ac:dyDescent="0.3">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28"/>
      <c r="HU291" s="28"/>
      <c r="HV291" s="28"/>
      <c r="HW291" s="28"/>
      <c r="HX291" s="28"/>
      <c r="HY291" s="28"/>
      <c r="HZ291" s="28"/>
      <c r="IA291" s="28"/>
      <c r="IB291" s="28"/>
      <c r="IC291" s="28"/>
      <c r="ID291" s="28"/>
      <c r="IE291" s="28"/>
      <c r="IF291" s="28"/>
      <c r="IG291" s="28"/>
      <c r="IH291" s="28"/>
      <c r="II291" s="28"/>
      <c r="IJ291" s="28"/>
      <c r="IK291" s="28"/>
      <c r="IL291" s="28"/>
      <c r="IM291" s="28"/>
      <c r="IN291" s="28"/>
      <c r="IO291" s="28"/>
      <c r="IP291" s="28"/>
      <c r="IQ291" s="28"/>
      <c r="IR291" s="28"/>
      <c r="IS291" s="28"/>
      <c r="IT291" s="28"/>
      <c r="IU291" s="28"/>
      <c r="IV291" s="28"/>
      <c r="IW291" s="28"/>
      <c r="IX291" s="28"/>
      <c r="IY291" s="28"/>
      <c r="IZ291" s="28"/>
      <c r="JA291" s="28"/>
      <c r="JB291" s="28"/>
      <c r="JC291" s="28"/>
      <c r="JD291" s="28"/>
      <c r="JE291" s="28"/>
      <c r="JF291" s="28"/>
      <c r="JG291" s="28"/>
      <c r="JH291" s="28"/>
      <c r="JI291" s="28"/>
      <c r="JJ291" s="28"/>
      <c r="JK291" s="28"/>
      <c r="JL291" s="28"/>
      <c r="JM291" s="28"/>
      <c r="JN291" s="28"/>
      <c r="JO291" s="28"/>
      <c r="JP291" s="28"/>
      <c r="JQ291" s="28"/>
      <c r="JR291" s="28"/>
      <c r="JS291" s="28"/>
      <c r="JT291" s="28"/>
      <c r="JU291" s="28"/>
      <c r="JV291" s="28"/>
      <c r="JW291" s="28"/>
      <c r="JX291" s="28"/>
      <c r="JY291" s="28"/>
      <c r="JZ291" s="28"/>
      <c r="KA291" s="28"/>
      <c r="KB291" s="28"/>
      <c r="KC291" s="28"/>
      <c r="KD291" s="28"/>
      <c r="KE291" s="28"/>
      <c r="KF291" s="28"/>
      <c r="KG291" s="28"/>
      <c r="KH291" s="28"/>
      <c r="KI291" s="28"/>
      <c r="KJ291" s="28"/>
      <c r="KK291" s="28"/>
      <c r="KL291" s="28"/>
      <c r="KM291" s="28"/>
      <c r="KN291" s="28"/>
      <c r="KO291" s="28"/>
      <c r="KP291" s="28"/>
      <c r="KQ291" s="28"/>
      <c r="KR291" s="28"/>
      <c r="KS291" s="28"/>
      <c r="KT291" s="28"/>
      <c r="KU291" s="28"/>
      <c r="KV291" s="28"/>
      <c r="KW291" s="28"/>
      <c r="KX291" s="28"/>
      <c r="KY291" s="28"/>
      <c r="KZ291" s="28"/>
      <c r="LA291" s="28"/>
      <c r="LB291" s="28"/>
      <c r="LC291" s="28"/>
      <c r="LD291" s="28"/>
      <c r="LE291" s="28"/>
      <c r="LF291" s="28"/>
      <c r="LG291" s="28"/>
      <c r="LH291" s="28"/>
      <c r="LI291" s="28"/>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row>
    <row r="292" spans="1:351" x14ac:dyDescent="0.3">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28"/>
      <c r="HU292" s="28"/>
      <c r="HV292" s="28"/>
      <c r="HW292" s="28"/>
      <c r="HX292" s="28"/>
      <c r="HY292" s="28"/>
      <c r="HZ292" s="28"/>
      <c r="IA292" s="28"/>
      <c r="IB292" s="28"/>
      <c r="IC292" s="28"/>
      <c r="ID292" s="28"/>
      <c r="IE292" s="28"/>
      <c r="IF292" s="28"/>
      <c r="IG292" s="28"/>
      <c r="IH292" s="28"/>
      <c r="II292" s="28"/>
      <c r="IJ292" s="28"/>
      <c r="IK292" s="28"/>
      <c r="IL292" s="28"/>
      <c r="IM292" s="28"/>
      <c r="IN292" s="28"/>
      <c r="IO292" s="28"/>
      <c r="IP292" s="28"/>
      <c r="IQ292" s="28"/>
      <c r="IR292" s="28"/>
      <c r="IS292" s="28"/>
      <c r="IT292" s="28"/>
      <c r="IU292" s="28"/>
      <c r="IV292" s="28"/>
      <c r="IW292" s="28"/>
      <c r="IX292" s="28"/>
      <c r="IY292" s="28"/>
      <c r="IZ292" s="28"/>
      <c r="JA292" s="28"/>
      <c r="JB292" s="28"/>
      <c r="JC292" s="28"/>
      <c r="JD292" s="28"/>
      <c r="JE292" s="28"/>
      <c r="JF292" s="28"/>
      <c r="JG292" s="28"/>
      <c r="JH292" s="28"/>
      <c r="JI292" s="28"/>
      <c r="JJ292" s="28"/>
      <c r="JK292" s="28"/>
      <c r="JL292" s="28"/>
      <c r="JM292" s="28"/>
      <c r="JN292" s="28"/>
      <c r="JO292" s="28"/>
      <c r="JP292" s="28"/>
      <c r="JQ292" s="28"/>
      <c r="JR292" s="28"/>
      <c r="JS292" s="28"/>
      <c r="JT292" s="28"/>
      <c r="JU292" s="28"/>
      <c r="JV292" s="28"/>
      <c r="JW292" s="28"/>
      <c r="JX292" s="28"/>
      <c r="JY292" s="28"/>
      <c r="JZ292" s="28"/>
      <c r="KA292" s="28"/>
      <c r="KB292" s="28"/>
      <c r="KC292" s="28"/>
      <c r="KD292" s="28"/>
      <c r="KE292" s="28"/>
      <c r="KF292" s="28"/>
      <c r="KG292" s="28"/>
      <c r="KH292" s="28"/>
      <c r="KI292" s="28"/>
      <c r="KJ292" s="28"/>
      <c r="KK292" s="28"/>
      <c r="KL292" s="28"/>
      <c r="KM292" s="28"/>
      <c r="KN292" s="28"/>
      <c r="KO292" s="28"/>
      <c r="KP292" s="28"/>
      <c r="KQ292" s="28"/>
      <c r="KR292" s="28"/>
      <c r="KS292" s="28"/>
      <c r="KT292" s="28"/>
      <c r="KU292" s="28"/>
      <c r="KV292" s="28"/>
      <c r="KW292" s="28"/>
      <c r="KX292" s="28"/>
      <c r="KY292" s="28"/>
      <c r="KZ292" s="28"/>
      <c r="LA292" s="28"/>
      <c r="LB292" s="28"/>
      <c r="LC292" s="28"/>
      <c r="LD292" s="28"/>
      <c r="LE292" s="28"/>
      <c r="LF292" s="28"/>
      <c r="LG292" s="28"/>
      <c r="LH292" s="28"/>
      <c r="LI292" s="28"/>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row>
    <row r="293" spans="1:351" x14ac:dyDescent="0.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28"/>
      <c r="II293" s="28"/>
      <c r="IJ293" s="28"/>
      <c r="IK293" s="28"/>
      <c r="IL293" s="28"/>
      <c r="IM293" s="28"/>
      <c r="IN293" s="28"/>
      <c r="IO293" s="28"/>
      <c r="IP293" s="28"/>
      <c r="IQ293" s="28"/>
      <c r="IR293" s="28"/>
      <c r="IS293" s="28"/>
      <c r="IT293" s="28"/>
      <c r="IU293" s="28"/>
      <c r="IV293" s="28"/>
      <c r="IW293" s="28"/>
      <c r="IX293" s="28"/>
      <c r="IY293" s="28"/>
      <c r="IZ293" s="28"/>
      <c r="JA293" s="28"/>
      <c r="JB293" s="28"/>
      <c r="JC293" s="28"/>
      <c r="JD293" s="28"/>
      <c r="JE293" s="28"/>
      <c r="JF293" s="28"/>
      <c r="JG293" s="28"/>
      <c r="JH293" s="28"/>
      <c r="JI293" s="28"/>
      <c r="JJ293" s="28"/>
      <c r="JK293" s="28"/>
      <c r="JL293" s="28"/>
      <c r="JM293" s="28"/>
      <c r="JN293" s="28"/>
      <c r="JO293" s="28"/>
      <c r="JP293" s="28"/>
      <c r="JQ293" s="28"/>
      <c r="JR293" s="28"/>
      <c r="JS293" s="28"/>
      <c r="JT293" s="28"/>
      <c r="JU293" s="28"/>
      <c r="JV293" s="28"/>
      <c r="JW293" s="28"/>
      <c r="JX293" s="28"/>
      <c r="JY293" s="28"/>
      <c r="JZ293" s="28"/>
      <c r="KA293" s="28"/>
      <c r="KB293" s="28"/>
      <c r="KC293" s="28"/>
      <c r="KD293" s="28"/>
      <c r="KE293" s="28"/>
      <c r="KF293" s="28"/>
      <c r="KG293" s="28"/>
      <c r="KH293" s="28"/>
      <c r="KI293" s="28"/>
      <c r="KJ293" s="28"/>
      <c r="KK293" s="28"/>
      <c r="KL293" s="28"/>
      <c r="KM293" s="28"/>
      <c r="KN293" s="28"/>
      <c r="KO293" s="28"/>
      <c r="KP293" s="28"/>
      <c r="KQ293" s="28"/>
      <c r="KR293" s="28"/>
      <c r="KS293" s="28"/>
      <c r="KT293" s="28"/>
      <c r="KU293" s="28"/>
      <c r="KV293" s="28"/>
      <c r="KW293" s="28"/>
      <c r="KX293" s="28"/>
      <c r="KY293" s="28"/>
      <c r="KZ293" s="28"/>
      <c r="LA293" s="28"/>
      <c r="LB293" s="28"/>
      <c r="LC293" s="28"/>
      <c r="LD293" s="28"/>
      <c r="LE293" s="28"/>
      <c r="LF293" s="28"/>
      <c r="LG293" s="28"/>
      <c r="LH293" s="28"/>
      <c r="LI293" s="28"/>
      <c r="LJ293" s="28"/>
      <c r="LK293" s="28"/>
      <c r="LL293" s="28"/>
      <c r="LM293" s="28"/>
      <c r="LN293" s="28"/>
      <c r="LO293" s="28"/>
      <c r="LP293" s="28"/>
      <c r="LQ293" s="28"/>
      <c r="LR293" s="28"/>
      <c r="LS293" s="28"/>
      <c r="LT293" s="28"/>
      <c r="LU293" s="28"/>
      <c r="LV293" s="28"/>
      <c r="LW293" s="28"/>
      <c r="LX293" s="28"/>
      <c r="LY293" s="28"/>
      <c r="LZ293" s="28"/>
      <c r="MA293" s="28"/>
      <c r="MB293" s="28"/>
      <c r="MC293" s="28"/>
      <c r="MD293" s="28"/>
      <c r="ME293" s="28"/>
      <c r="MF293" s="28"/>
      <c r="MG293" s="28"/>
      <c r="MH293" s="28"/>
      <c r="MI293" s="28"/>
      <c r="MJ293" s="28"/>
      <c r="MK293" s="28"/>
      <c r="ML293" s="28"/>
      <c r="MM293" s="28"/>
    </row>
    <row r="294" spans="1:351" x14ac:dyDescent="0.3">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28"/>
      <c r="HU294" s="28"/>
      <c r="HV294" s="28"/>
      <c r="HW294" s="28"/>
      <c r="HX294" s="28"/>
      <c r="HY294" s="28"/>
      <c r="HZ294" s="28"/>
      <c r="IA294" s="28"/>
      <c r="IB294" s="28"/>
      <c r="IC294" s="28"/>
      <c r="ID294" s="28"/>
      <c r="IE294" s="28"/>
      <c r="IF294" s="28"/>
      <c r="IG294" s="28"/>
      <c r="IH294" s="28"/>
      <c r="II294" s="28"/>
      <c r="IJ294" s="28"/>
      <c r="IK294" s="28"/>
      <c r="IL294" s="28"/>
      <c r="IM294" s="28"/>
      <c r="IN294" s="28"/>
      <c r="IO294" s="28"/>
      <c r="IP294" s="28"/>
      <c r="IQ294" s="28"/>
      <c r="IR294" s="28"/>
      <c r="IS294" s="28"/>
      <c r="IT294" s="28"/>
      <c r="IU294" s="28"/>
      <c r="IV294" s="28"/>
      <c r="IW294" s="28"/>
      <c r="IX294" s="28"/>
      <c r="IY294" s="28"/>
      <c r="IZ294" s="28"/>
      <c r="JA294" s="28"/>
      <c r="JB294" s="28"/>
      <c r="JC294" s="28"/>
      <c r="JD294" s="28"/>
      <c r="JE294" s="28"/>
      <c r="JF294" s="28"/>
      <c r="JG294" s="28"/>
      <c r="JH294" s="28"/>
      <c r="JI294" s="28"/>
      <c r="JJ294" s="28"/>
      <c r="JK294" s="28"/>
      <c r="JL294" s="28"/>
      <c r="JM294" s="28"/>
      <c r="JN294" s="28"/>
      <c r="JO294" s="28"/>
      <c r="JP294" s="28"/>
      <c r="JQ294" s="28"/>
      <c r="JR294" s="28"/>
      <c r="JS294" s="28"/>
      <c r="JT294" s="28"/>
      <c r="JU294" s="28"/>
      <c r="JV294" s="28"/>
      <c r="JW294" s="28"/>
      <c r="JX294" s="28"/>
      <c r="JY294" s="28"/>
      <c r="JZ294" s="28"/>
      <c r="KA294" s="28"/>
      <c r="KB294" s="28"/>
      <c r="KC294" s="28"/>
      <c r="KD294" s="28"/>
      <c r="KE294" s="28"/>
      <c r="KF294" s="28"/>
      <c r="KG294" s="28"/>
      <c r="KH294" s="28"/>
      <c r="KI294" s="28"/>
      <c r="KJ294" s="28"/>
      <c r="KK294" s="28"/>
      <c r="KL294" s="28"/>
      <c r="KM294" s="28"/>
      <c r="KN294" s="28"/>
      <c r="KO294" s="28"/>
      <c r="KP294" s="28"/>
      <c r="KQ294" s="28"/>
      <c r="KR294" s="28"/>
      <c r="KS294" s="28"/>
      <c r="KT294" s="28"/>
      <c r="KU294" s="28"/>
      <c r="KV294" s="28"/>
      <c r="KW294" s="28"/>
      <c r="KX294" s="28"/>
      <c r="KY294" s="28"/>
      <c r="KZ294" s="28"/>
      <c r="LA294" s="28"/>
      <c r="LB294" s="28"/>
      <c r="LC294" s="28"/>
      <c r="LD294" s="28"/>
      <c r="LE294" s="28"/>
      <c r="LF294" s="28"/>
      <c r="LG294" s="28"/>
      <c r="LH294" s="28"/>
      <c r="LI294" s="28"/>
      <c r="LJ294" s="28"/>
      <c r="LK294" s="28"/>
      <c r="LL294" s="28"/>
      <c r="LM294" s="28"/>
      <c r="LN294" s="28"/>
      <c r="LO294" s="28"/>
      <c r="LP294" s="28"/>
      <c r="LQ294" s="28"/>
      <c r="LR294" s="28"/>
      <c r="LS294" s="28"/>
      <c r="LT294" s="28"/>
      <c r="LU294" s="28"/>
      <c r="LV294" s="28"/>
      <c r="LW294" s="28"/>
      <c r="LX294" s="28"/>
      <c r="LY294" s="28"/>
      <c r="LZ294" s="28"/>
      <c r="MA294" s="28"/>
      <c r="MB294" s="28"/>
      <c r="MC294" s="28"/>
      <c r="MD294" s="28"/>
      <c r="ME294" s="28"/>
      <c r="MF294" s="28"/>
      <c r="MG294" s="28"/>
      <c r="MH294" s="28"/>
      <c r="MI294" s="28"/>
      <c r="MJ294" s="28"/>
      <c r="MK294" s="28"/>
      <c r="ML294" s="28"/>
      <c r="MM294" s="28"/>
    </row>
    <row r="295" spans="1:351" x14ac:dyDescent="0.3">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28"/>
      <c r="HU295" s="28"/>
      <c r="HV295" s="28"/>
      <c r="HW295" s="28"/>
      <c r="HX295" s="28"/>
      <c r="HY295" s="28"/>
      <c r="HZ295" s="28"/>
      <c r="IA295" s="28"/>
      <c r="IB295" s="28"/>
      <c r="IC295" s="28"/>
      <c r="ID295" s="28"/>
      <c r="IE295" s="28"/>
      <c r="IF295" s="28"/>
      <c r="IG295" s="28"/>
      <c r="IH295" s="28"/>
      <c r="II295" s="28"/>
      <c r="IJ295" s="28"/>
      <c r="IK295" s="28"/>
      <c r="IL295" s="28"/>
      <c r="IM295" s="28"/>
      <c r="IN295" s="28"/>
      <c r="IO295" s="28"/>
      <c r="IP295" s="28"/>
      <c r="IQ295" s="28"/>
      <c r="IR295" s="28"/>
      <c r="IS295" s="28"/>
      <c r="IT295" s="28"/>
      <c r="IU295" s="28"/>
      <c r="IV295" s="28"/>
      <c r="IW295" s="28"/>
      <c r="IX295" s="28"/>
      <c r="IY295" s="28"/>
      <c r="IZ295" s="28"/>
      <c r="JA295" s="28"/>
      <c r="JB295" s="28"/>
      <c r="JC295" s="28"/>
      <c r="JD295" s="28"/>
      <c r="JE295" s="28"/>
      <c r="JF295" s="28"/>
      <c r="JG295" s="28"/>
      <c r="JH295" s="28"/>
      <c r="JI295" s="28"/>
      <c r="JJ295" s="28"/>
      <c r="JK295" s="28"/>
      <c r="JL295" s="28"/>
      <c r="JM295" s="28"/>
      <c r="JN295" s="28"/>
      <c r="JO295" s="28"/>
      <c r="JP295" s="28"/>
      <c r="JQ295" s="28"/>
      <c r="JR295" s="28"/>
      <c r="JS295" s="28"/>
      <c r="JT295" s="28"/>
      <c r="JU295" s="28"/>
      <c r="JV295" s="28"/>
      <c r="JW295" s="28"/>
      <c r="JX295" s="28"/>
      <c r="JY295" s="28"/>
      <c r="JZ295" s="28"/>
      <c r="KA295" s="28"/>
      <c r="KB295" s="28"/>
      <c r="KC295" s="28"/>
      <c r="KD295" s="28"/>
      <c r="KE295" s="28"/>
      <c r="KF295" s="28"/>
      <c r="KG295" s="28"/>
      <c r="KH295" s="28"/>
      <c r="KI295" s="28"/>
      <c r="KJ295" s="28"/>
      <c r="KK295" s="28"/>
      <c r="KL295" s="28"/>
      <c r="KM295" s="28"/>
      <c r="KN295" s="28"/>
      <c r="KO295" s="28"/>
      <c r="KP295" s="28"/>
      <c r="KQ295" s="28"/>
      <c r="KR295" s="28"/>
      <c r="KS295" s="28"/>
      <c r="KT295" s="28"/>
      <c r="KU295" s="28"/>
      <c r="KV295" s="28"/>
      <c r="KW295" s="28"/>
      <c r="KX295" s="28"/>
      <c r="KY295" s="28"/>
      <c r="KZ295" s="28"/>
      <c r="LA295" s="28"/>
      <c r="LB295" s="28"/>
      <c r="LC295" s="28"/>
      <c r="LD295" s="28"/>
      <c r="LE295" s="28"/>
      <c r="LF295" s="28"/>
      <c r="LG295" s="28"/>
      <c r="LH295" s="28"/>
      <c r="LI295" s="28"/>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row>
    <row r="296" spans="1:351" x14ac:dyDescent="0.3">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28"/>
      <c r="HU296" s="28"/>
      <c r="HV296" s="28"/>
      <c r="HW296" s="28"/>
      <c r="HX296" s="28"/>
      <c r="HY296" s="28"/>
      <c r="HZ296" s="28"/>
      <c r="IA296" s="28"/>
      <c r="IB296" s="28"/>
      <c r="IC296" s="28"/>
      <c r="ID296" s="28"/>
      <c r="IE296" s="28"/>
      <c r="IF296" s="28"/>
      <c r="IG296" s="28"/>
      <c r="IH296" s="28"/>
      <c r="II296" s="28"/>
      <c r="IJ296" s="28"/>
      <c r="IK296" s="28"/>
      <c r="IL296" s="28"/>
      <c r="IM296" s="28"/>
      <c r="IN296" s="28"/>
      <c r="IO296" s="28"/>
      <c r="IP296" s="28"/>
      <c r="IQ296" s="28"/>
      <c r="IR296" s="28"/>
      <c r="IS296" s="28"/>
      <c r="IT296" s="28"/>
      <c r="IU296" s="28"/>
      <c r="IV296" s="28"/>
      <c r="IW296" s="28"/>
      <c r="IX296" s="28"/>
      <c r="IY296" s="28"/>
      <c r="IZ296" s="28"/>
      <c r="JA296" s="28"/>
      <c r="JB296" s="28"/>
      <c r="JC296" s="28"/>
      <c r="JD296" s="28"/>
      <c r="JE296" s="28"/>
      <c r="JF296" s="28"/>
      <c r="JG296" s="28"/>
      <c r="JH296" s="28"/>
      <c r="JI296" s="28"/>
      <c r="JJ296" s="28"/>
      <c r="JK296" s="28"/>
      <c r="JL296" s="28"/>
      <c r="JM296" s="28"/>
      <c r="JN296" s="28"/>
      <c r="JO296" s="28"/>
      <c r="JP296" s="28"/>
      <c r="JQ296" s="28"/>
      <c r="JR296" s="28"/>
      <c r="JS296" s="28"/>
      <c r="JT296" s="28"/>
      <c r="JU296" s="28"/>
      <c r="JV296" s="28"/>
      <c r="JW296" s="28"/>
      <c r="JX296" s="28"/>
      <c r="JY296" s="28"/>
      <c r="JZ296" s="28"/>
      <c r="KA296" s="28"/>
      <c r="KB296" s="28"/>
      <c r="KC296" s="28"/>
      <c r="KD296" s="28"/>
      <c r="KE296" s="28"/>
      <c r="KF296" s="28"/>
      <c r="KG296" s="28"/>
      <c r="KH296" s="28"/>
      <c r="KI296" s="28"/>
      <c r="KJ296" s="28"/>
      <c r="KK296" s="28"/>
      <c r="KL296" s="28"/>
      <c r="KM296" s="28"/>
      <c r="KN296" s="28"/>
      <c r="KO296" s="28"/>
      <c r="KP296" s="28"/>
      <c r="KQ296" s="28"/>
      <c r="KR296" s="28"/>
      <c r="KS296" s="28"/>
      <c r="KT296" s="28"/>
      <c r="KU296" s="28"/>
      <c r="KV296" s="28"/>
      <c r="KW296" s="28"/>
      <c r="KX296" s="28"/>
      <c r="KY296" s="28"/>
      <c r="KZ296" s="28"/>
      <c r="LA296" s="28"/>
      <c r="LB296" s="28"/>
      <c r="LC296" s="28"/>
      <c r="LD296" s="28"/>
      <c r="LE296" s="28"/>
      <c r="LF296" s="28"/>
      <c r="LG296" s="28"/>
      <c r="LH296" s="28"/>
      <c r="LI296" s="28"/>
      <c r="LJ296" s="28"/>
      <c r="LK296" s="28"/>
      <c r="LL296" s="28"/>
      <c r="LM296" s="28"/>
      <c r="LN296" s="28"/>
      <c r="LO296" s="28"/>
      <c r="LP296" s="28"/>
      <c r="LQ296" s="28"/>
      <c r="LR296" s="28"/>
      <c r="LS296" s="28"/>
      <c r="LT296" s="28"/>
      <c r="LU296" s="28"/>
      <c r="LV296" s="28"/>
      <c r="LW296" s="28"/>
      <c r="LX296" s="28"/>
      <c r="LY296" s="28"/>
      <c r="LZ296" s="28"/>
      <c r="MA296" s="28"/>
      <c r="MB296" s="28"/>
      <c r="MC296" s="28"/>
      <c r="MD296" s="28"/>
      <c r="ME296" s="28"/>
      <c r="MF296" s="28"/>
      <c r="MG296" s="28"/>
      <c r="MH296" s="28"/>
      <c r="MI296" s="28"/>
      <c r="MJ296" s="28"/>
      <c r="MK296" s="28"/>
      <c r="ML296" s="28"/>
      <c r="MM296" s="28"/>
    </row>
    <row r="297" spans="1:351" x14ac:dyDescent="0.3">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28"/>
      <c r="HU297" s="28"/>
      <c r="HV297" s="28"/>
      <c r="HW297" s="28"/>
      <c r="HX297" s="28"/>
      <c r="HY297" s="28"/>
      <c r="HZ297" s="28"/>
      <c r="IA297" s="28"/>
      <c r="IB297" s="28"/>
      <c r="IC297" s="28"/>
      <c r="ID297" s="28"/>
      <c r="IE297" s="28"/>
      <c r="IF297" s="28"/>
      <c r="IG297" s="28"/>
      <c r="IH297" s="28"/>
      <c r="II297" s="28"/>
      <c r="IJ297" s="28"/>
      <c r="IK297" s="28"/>
      <c r="IL297" s="28"/>
      <c r="IM297" s="28"/>
      <c r="IN297" s="28"/>
      <c r="IO297" s="28"/>
      <c r="IP297" s="28"/>
      <c r="IQ297" s="28"/>
      <c r="IR297" s="28"/>
      <c r="IS297" s="28"/>
      <c r="IT297" s="28"/>
      <c r="IU297" s="28"/>
      <c r="IV297" s="28"/>
      <c r="IW297" s="28"/>
      <c r="IX297" s="28"/>
      <c r="IY297" s="28"/>
      <c r="IZ297" s="28"/>
      <c r="JA297" s="28"/>
      <c r="JB297" s="28"/>
      <c r="JC297" s="28"/>
      <c r="JD297" s="28"/>
      <c r="JE297" s="28"/>
      <c r="JF297" s="28"/>
      <c r="JG297" s="28"/>
      <c r="JH297" s="28"/>
      <c r="JI297" s="28"/>
      <c r="JJ297" s="28"/>
      <c r="JK297" s="28"/>
      <c r="JL297" s="28"/>
      <c r="JM297" s="28"/>
      <c r="JN297" s="28"/>
      <c r="JO297" s="28"/>
      <c r="JP297" s="28"/>
      <c r="JQ297" s="28"/>
      <c r="JR297" s="28"/>
      <c r="JS297" s="28"/>
      <c r="JT297" s="28"/>
      <c r="JU297" s="28"/>
      <c r="JV297" s="28"/>
      <c r="JW297" s="28"/>
      <c r="JX297" s="28"/>
      <c r="JY297" s="28"/>
      <c r="JZ297" s="28"/>
      <c r="KA297" s="28"/>
      <c r="KB297" s="28"/>
      <c r="KC297" s="28"/>
      <c r="KD297" s="28"/>
      <c r="KE297" s="28"/>
      <c r="KF297" s="28"/>
      <c r="KG297" s="28"/>
      <c r="KH297" s="28"/>
      <c r="KI297" s="28"/>
      <c r="KJ297" s="28"/>
      <c r="KK297" s="28"/>
      <c r="KL297" s="28"/>
      <c r="KM297" s="28"/>
      <c r="KN297" s="28"/>
      <c r="KO297" s="28"/>
      <c r="KP297" s="28"/>
      <c r="KQ297" s="28"/>
      <c r="KR297" s="28"/>
      <c r="KS297" s="28"/>
      <c r="KT297" s="28"/>
      <c r="KU297" s="28"/>
      <c r="KV297" s="28"/>
      <c r="KW297" s="28"/>
      <c r="KX297" s="28"/>
      <c r="KY297" s="28"/>
      <c r="KZ297" s="28"/>
      <c r="LA297" s="28"/>
      <c r="LB297" s="28"/>
      <c r="LC297" s="28"/>
      <c r="LD297" s="28"/>
      <c r="LE297" s="28"/>
      <c r="LF297" s="28"/>
      <c r="LG297" s="28"/>
      <c r="LH297" s="28"/>
      <c r="LI297" s="28"/>
      <c r="LJ297" s="28"/>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row>
    <row r="298" spans="1:351" x14ac:dyDescent="0.3">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28"/>
      <c r="HU298" s="28"/>
      <c r="HV298" s="28"/>
      <c r="HW298" s="28"/>
      <c r="HX298" s="28"/>
      <c r="HY298" s="28"/>
      <c r="HZ298" s="28"/>
      <c r="IA298" s="28"/>
      <c r="IB298" s="28"/>
      <c r="IC298" s="28"/>
      <c r="ID298" s="28"/>
      <c r="IE298" s="28"/>
      <c r="IF298" s="28"/>
      <c r="IG298" s="28"/>
      <c r="IH298" s="28"/>
      <c r="II298" s="28"/>
      <c r="IJ298" s="28"/>
      <c r="IK298" s="28"/>
      <c r="IL298" s="28"/>
      <c r="IM298" s="28"/>
      <c r="IN298" s="28"/>
      <c r="IO298" s="28"/>
      <c r="IP298" s="28"/>
      <c r="IQ298" s="28"/>
      <c r="IR298" s="28"/>
      <c r="IS298" s="28"/>
      <c r="IT298" s="28"/>
      <c r="IU298" s="28"/>
      <c r="IV298" s="28"/>
      <c r="IW298" s="28"/>
      <c r="IX298" s="28"/>
      <c r="IY298" s="28"/>
      <c r="IZ298" s="28"/>
      <c r="JA298" s="28"/>
      <c r="JB298" s="28"/>
      <c r="JC298" s="28"/>
      <c r="JD298" s="28"/>
      <c r="JE298" s="28"/>
      <c r="JF298" s="28"/>
      <c r="JG298" s="28"/>
      <c r="JH298" s="28"/>
      <c r="JI298" s="28"/>
      <c r="JJ298" s="28"/>
      <c r="JK298" s="28"/>
      <c r="JL298" s="28"/>
      <c r="JM298" s="28"/>
      <c r="JN298" s="28"/>
      <c r="JO298" s="28"/>
      <c r="JP298" s="28"/>
      <c r="JQ298" s="28"/>
      <c r="JR298" s="28"/>
      <c r="JS298" s="28"/>
      <c r="JT298" s="28"/>
      <c r="JU298" s="28"/>
      <c r="JV298" s="28"/>
      <c r="JW298" s="28"/>
      <c r="JX298" s="28"/>
      <c r="JY298" s="28"/>
      <c r="JZ298" s="28"/>
      <c r="KA298" s="28"/>
      <c r="KB298" s="28"/>
      <c r="KC298" s="28"/>
      <c r="KD298" s="28"/>
      <c r="KE298" s="28"/>
      <c r="KF298" s="28"/>
      <c r="KG298" s="28"/>
      <c r="KH298" s="28"/>
      <c r="KI298" s="28"/>
      <c r="KJ298" s="28"/>
      <c r="KK298" s="28"/>
      <c r="KL298" s="28"/>
      <c r="KM298" s="28"/>
      <c r="KN298" s="28"/>
      <c r="KO298" s="28"/>
      <c r="KP298" s="28"/>
      <c r="KQ298" s="28"/>
      <c r="KR298" s="28"/>
      <c r="KS298" s="28"/>
      <c r="KT298" s="28"/>
      <c r="KU298" s="28"/>
      <c r="KV298" s="28"/>
      <c r="KW298" s="28"/>
      <c r="KX298" s="28"/>
      <c r="KY298" s="28"/>
      <c r="KZ298" s="28"/>
      <c r="LA298" s="28"/>
      <c r="LB298" s="28"/>
      <c r="LC298" s="28"/>
      <c r="LD298" s="28"/>
      <c r="LE298" s="28"/>
      <c r="LF298" s="28"/>
      <c r="LG298" s="28"/>
      <c r="LH298" s="28"/>
      <c r="LI298" s="28"/>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c r="MG298" s="28"/>
      <c r="MH298" s="28"/>
      <c r="MI298" s="28"/>
      <c r="MJ298" s="28"/>
      <c r="MK298" s="28"/>
      <c r="ML298" s="28"/>
      <c r="MM298" s="28"/>
    </row>
    <row r="299" spans="1:351" x14ac:dyDescent="0.3">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28"/>
      <c r="II299" s="28"/>
      <c r="IJ299" s="28"/>
      <c r="IK299" s="28"/>
      <c r="IL299" s="28"/>
      <c r="IM299" s="28"/>
      <c r="IN299" s="28"/>
      <c r="IO299" s="28"/>
      <c r="IP299" s="28"/>
      <c r="IQ299" s="28"/>
      <c r="IR299" s="28"/>
      <c r="IS299" s="28"/>
      <c r="IT299" s="28"/>
      <c r="IU299" s="28"/>
      <c r="IV299" s="28"/>
      <c r="IW299" s="28"/>
      <c r="IX299" s="28"/>
      <c r="IY299" s="28"/>
      <c r="IZ299" s="28"/>
      <c r="JA299" s="28"/>
      <c r="JB299" s="28"/>
      <c r="JC299" s="28"/>
      <c r="JD299" s="28"/>
      <c r="JE299" s="28"/>
      <c r="JF299" s="28"/>
      <c r="JG299" s="28"/>
      <c r="JH299" s="28"/>
      <c r="JI299" s="28"/>
      <c r="JJ299" s="28"/>
      <c r="JK299" s="28"/>
      <c r="JL299" s="28"/>
      <c r="JM299" s="28"/>
      <c r="JN299" s="28"/>
      <c r="JO299" s="28"/>
      <c r="JP299" s="28"/>
      <c r="JQ299" s="28"/>
      <c r="JR299" s="28"/>
      <c r="JS299" s="28"/>
      <c r="JT299" s="28"/>
      <c r="JU299" s="28"/>
      <c r="JV299" s="28"/>
      <c r="JW299" s="28"/>
      <c r="JX299" s="28"/>
      <c r="JY299" s="28"/>
      <c r="JZ299" s="28"/>
      <c r="KA299" s="28"/>
      <c r="KB299" s="28"/>
      <c r="KC299" s="28"/>
      <c r="KD299" s="28"/>
      <c r="KE299" s="28"/>
      <c r="KF299" s="28"/>
      <c r="KG299" s="28"/>
      <c r="KH299" s="28"/>
      <c r="KI299" s="28"/>
      <c r="KJ299" s="28"/>
      <c r="KK299" s="28"/>
      <c r="KL299" s="28"/>
      <c r="KM299" s="28"/>
      <c r="KN299" s="28"/>
      <c r="KO299" s="28"/>
      <c r="KP299" s="28"/>
      <c r="KQ299" s="28"/>
      <c r="KR299" s="28"/>
      <c r="KS299" s="28"/>
      <c r="KT299" s="28"/>
      <c r="KU299" s="28"/>
      <c r="KV299" s="28"/>
      <c r="KW299" s="28"/>
      <c r="KX299" s="28"/>
      <c r="KY299" s="28"/>
      <c r="KZ299" s="28"/>
      <c r="LA299" s="28"/>
      <c r="LB299" s="28"/>
      <c r="LC299" s="28"/>
      <c r="LD299" s="28"/>
      <c r="LE299" s="28"/>
      <c r="LF299" s="28"/>
      <c r="LG299" s="28"/>
      <c r="LH299" s="28"/>
      <c r="LI299" s="28"/>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c r="MK299" s="28"/>
      <c r="ML299" s="28"/>
      <c r="MM299" s="28"/>
    </row>
    <row r="300" spans="1:351" x14ac:dyDescent="0.3">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28"/>
      <c r="HU300" s="28"/>
      <c r="HV300" s="28"/>
      <c r="HW300" s="28"/>
      <c r="HX300" s="28"/>
      <c r="HY300" s="28"/>
      <c r="HZ300" s="28"/>
      <c r="IA300" s="28"/>
      <c r="IB300" s="28"/>
      <c r="IC300" s="28"/>
      <c r="ID300" s="28"/>
      <c r="IE300" s="28"/>
      <c r="IF300" s="28"/>
      <c r="IG300" s="28"/>
      <c r="IH300" s="28"/>
      <c r="II300" s="28"/>
      <c r="IJ300" s="28"/>
      <c r="IK300" s="28"/>
      <c r="IL300" s="28"/>
      <c r="IM300" s="28"/>
      <c r="IN300" s="28"/>
      <c r="IO300" s="28"/>
      <c r="IP300" s="28"/>
      <c r="IQ300" s="28"/>
      <c r="IR300" s="28"/>
      <c r="IS300" s="28"/>
      <c r="IT300" s="28"/>
      <c r="IU300" s="28"/>
      <c r="IV300" s="28"/>
      <c r="IW300" s="28"/>
      <c r="IX300" s="28"/>
      <c r="IY300" s="28"/>
      <c r="IZ300" s="28"/>
      <c r="JA300" s="28"/>
      <c r="JB300" s="28"/>
      <c r="JC300" s="28"/>
      <c r="JD300" s="28"/>
      <c r="JE300" s="28"/>
      <c r="JF300" s="28"/>
      <c r="JG300" s="28"/>
      <c r="JH300" s="28"/>
      <c r="JI300" s="28"/>
      <c r="JJ300" s="28"/>
      <c r="JK300" s="28"/>
      <c r="JL300" s="28"/>
      <c r="JM300" s="28"/>
      <c r="JN300" s="28"/>
      <c r="JO300" s="28"/>
      <c r="JP300" s="28"/>
      <c r="JQ300" s="28"/>
      <c r="JR300" s="28"/>
      <c r="JS300" s="28"/>
      <c r="JT300" s="28"/>
      <c r="JU300" s="28"/>
      <c r="JV300" s="28"/>
      <c r="JW300" s="28"/>
      <c r="JX300" s="28"/>
      <c r="JY300" s="28"/>
      <c r="JZ300" s="28"/>
      <c r="KA300" s="28"/>
      <c r="KB300" s="28"/>
      <c r="KC300" s="28"/>
      <c r="KD300" s="28"/>
      <c r="KE300" s="28"/>
      <c r="KF300" s="28"/>
      <c r="KG300" s="28"/>
      <c r="KH300" s="28"/>
      <c r="KI300" s="28"/>
      <c r="KJ300" s="28"/>
      <c r="KK300" s="28"/>
      <c r="KL300" s="28"/>
      <c r="KM300" s="28"/>
      <c r="KN300" s="28"/>
      <c r="KO300" s="28"/>
      <c r="KP300" s="28"/>
      <c r="KQ300" s="28"/>
      <c r="KR300" s="28"/>
      <c r="KS300" s="28"/>
      <c r="KT300" s="28"/>
      <c r="KU300" s="28"/>
      <c r="KV300" s="28"/>
      <c r="KW300" s="28"/>
      <c r="KX300" s="28"/>
      <c r="KY300" s="28"/>
      <c r="KZ300" s="28"/>
      <c r="LA300" s="28"/>
      <c r="LB300" s="28"/>
      <c r="LC300" s="28"/>
      <c r="LD300" s="28"/>
      <c r="LE300" s="28"/>
      <c r="LF300" s="28"/>
      <c r="LG300" s="28"/>
      <c r="LH300" s="28"/>
      <c r="LI300" s="28"/>
      <c r="LJ300" s="28"/>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c r="MK300" s="28"/>
      <c r="ML300" s="28"/>
      <c r="MM300" s="28"/>
    </row>
    <row r="301" spans="1:351" x14ac:dyDescent="0.3">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28"/>
      <c r="HU301" s="28"/>
      <c r="HV301" s="28"/>
      <c r="HW301" s="28"/>
      <c r="HX301" s="28"/>
      <c r="HY301" s="28"/>
      <c r="HZ301" s="28"/>
      <c r="IA301" s="28"/>
      <c r="IB301" s="28"/>
      <c r="IC301" s="28"/>
      <c r="ID301" s="28"/>
      <c r="IE301" s="28"/>
      <c r="IF301" s="28"/>
      <c r="IG301" s="28"/>
      <c r="IH301" s="28"/>
      <c r="II301" s="28"/>
      <c r="IJ301" s="28"/>
      <c r="IK301" s="28"/>
      <c r="IL301" s="28"/>
      <c r="IM301" s="28"/>
      <c r="IN301" s="28"/>
      <c r="IO301" s="28"/>
      <c r="IP301" s="28"/>
      <c r="IQ301" s="28"/>
      <c r="IR301" s="28"/>
      <c r="IS301" s="28"/>
      <c r="IT301" s="28"/>
      <c r="IU301" s="28"/>
      <c r="IV301" s="28"/>
      <c r="IW301" s="28"/>
      <c r="IX301" s="28"/>
      <c r="IY301" s="28"/>
      <c r="IZ301" s="28"/>
      <c r="JA301" s="28"/>
      <c r="JB301" s="28"/>
      <c r="JC301" s="28"/>
      <c r="JD301" s="28"/>
      <c r="JE301" s="28"/>
      <c r="JF301" s="28"/>
      <c r="JG301" s="28"/>
      <c r="JH301" s="28"/>
      <c r="JI301" s="28"/>
      <c r="JJ301" s="28"/>
      <c r="JK301" s="28"/>
      <c r="JL301" s="28"/>
      <c r="JM301" s="28"/>
      <c r="JN301" s="28"/>
      <c r="JO301" s="28"/>
      <c r="JP301" s="28"/>
      <c r="JQ301" s="28"/>
      <c r="JR301" s="28"/>
      <c r="JS301" s="28"/>
      <c r="JT301" s="28"/>
      <c r="JU301" s="28"/>
      <c r="JV301" s="28"/>
      <c r="JW301" s="28"/>
      <c r="JX301" s="28"/>
      <c r="JY301" s="28"/>
      <c r="JZ301" s="28"/>
      <c r="KA301" s="28"/>
      <c r="KB301" s="28"/>
      <c r="KC301" s="28"/>
      <c r="KD301" s="28"/>
      <c r="KE301" s="28"/>
      <c r="KF301" s="28"/>
      <c r="KG301" s="28"/>
      <c r="KH301" s="28"/>
      <c r="KI301" s="28"/>
      <c r="KJ301" s="28"/>
      <c r="KK301" s="28"/>
      <c r="KL301" s="28"/>
      <c r="KM301" s="28"/>
      <c r="KN301" s="28"/>
      <c r="KO301" s="28"/>
      <c r="KP301" s="28"/>
      <c r="KQ301" s="28"/>
      <c r="KR301" s="28"/>
      <c r="KS301" s="28"/>
      <c r="KT301" s="28"/>
      <c r="KU301" s="28"/>
      <c r="KV301" s="28"/>
      <c r="KW301" s="28"/>
      <c r="KX301" s="28"/>
      <c r="KY301" s="28"/>
      <c r="KZ301" s="28"/>
      <c r="LA301" s="28"/>
      <c r="LB301" s="28"/>
      <c r="LC301" s="28"/>
      <c r="LD301" s="28"/>
      <c r="LE301" s="28"/>
      <c r="LF301" s="28"/>
      <c r="LG301" s="28"/>
      <c r="LH301" s="28"/>
      <c r="LI301" s="28"/>
      <c r="LJ301" s="28"/>
      <c r="LK301" s="28"/>
      <c r="LL301" s="28"/>
      <c r="LM301" s="28"/>
      <c r="LN301" s="28"/>
      <c r="LO301" s="28"/>
      <c r="LP301" s="28"/>
      <c r="LQ301" s="28"/>
      <c r="LR301" s="28"/>
      <c r="LS301" s="28"/>
      <c r="LT301" s="28"/>
      <c r="LU301" s="28"/>
      <c r="LV301" s="28"/>
      <c r="LW301" s="28"/>
      <c r="LX301" s="28"/>
      <c r="LY301" s="28"/>
      <c r="LZ301" s="28"/>
      <c r="MA301" s="28"/>
      <c r="MB301" s="28"/>
      <c r="MC301" s="28"/>
      <c r="MD301" s="28"/>
      <c r="ME301" s="28"/>
      <c r="MF301" s="28"/>
      <c r="MG301" s="28"/>
      <c r="MH301" s="28"/>
      <c r="MI301" s="28"/>
      <c r="MJ301" s="28"/>
      <c r="MK301" s="28"/>
      <c r="ML301" s="28"/>
      <c r="MM301" s="28"/>
    </row>
    <row r="302" spans="1:351" x14ac:dyDescent="0.3">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28"/>
      <c r="HU302" s="28"/>
      <c r="HV302" s="28"/>
      <c r="HW302" s="28"/>
      <c r="HX302" s="28"/>
      <c r="HY302" s="28"/>
      <c r="HZ302" s="28"/>
      <c r="IA302" s="28"/>
      <c r="IB302" s="28"/>
      <c r="IC302" s="28"/>
      <c r="ID302" s="28"/>
      <c r="IE302" s="28"/>
      <c r="IF302" s="28"/>
      <c r="IG302" s="28"/>
      <c r="IH302" s="28"/>
      <c r="II302" s="28"/>
      <c r="IJ302" s="28"/>
      <c r="IK302" s="28"/>
      <c r="IL302" s="28"/>
      <c r="IM302" s="28"/>
      <c r="IN302" s="28"/>
      <c r="IO302" s="28"/>
      <c r="IP302" s="28"/>
      <c r="IQ302" s="28"/>
      <c r="IR302" s="28"/>
      <c r="IS302" s="28"/>
      <c r="IT302" s="28"/>
      <c r="IU302" s="28"/>
      <c r="IV302" s="28"/>
      <c r="IW302" s="28"/>
      <c r="IX302" s="28"/>
      <c r="IY302" s="28"/>
      <c r="IZ302" s="28"/>
      <c r="JA302" s="28"/>
      <c r="JB302" s="28"/>
      <c r="JC302" s="28"/>
      <c r="JD302" s="28"/>
      <c r="JE302" s="28"/>
      <c r="JF302" s="28"/>
      <c r="JG302" s="28"/>
      <c r="JH302" s="28"/>
      <c r="JI302" s="28"/>
      <c r="JJ302" s="28"/>
      <c r="JK302" s="28"/>
      <c r="JL302" s="28"/>
      <c r="JM302" s="28"/>
      <c r="JN302" s="28"/>
      <c r="JO302" s="28"/>
      <c r="JP302" s="28"/>
      <c r="JQ302" s="28"/>
      <c r="JR302" s="28"/>
      <c r="JS302" s="28"/>
      <c r="JT302" s="28"/>
      <c r="JU302" s="28"/>
      <c r="JV302" s="28"/>
      <c r="JW302" s="28"/>
      <c r="JX302" s="28"/>
      <c r="JY302" s="28"/>
      <c r="JZ302" s="28"/>
      <c r="KA302" s="28"/>
      <c r="KB302" s="28"/>
      <c r="KC302" s="28"/>
      <c r="KD302" s="28"/>
      <c r="KE302" s="28"/>
      <c r="KF302" s="28"/>
      <c r="KG302" s="28"/>
      <c r="KH302" s="28"/>
      <c r="KI302" s="28"/>
      <c r="KJ302" s="28"/>
      <c r="KK302" s="28"/>
      <c r="KL302" s="28"/>
      <c r="KM302" s="28"/>
      <c r="KN302" s="28"/>
      <c r="KO302" s="28"/>
      <c r="KP302" s="28"/>
      <c r="KQ302" s="28"/>
      <c r="KR302" s="28"/>
      <c r="KS302" s="28"/>
      <c r="KT302" s="28"/>
      <c r="KU302" s="28"/>
      <c r="KV302" s="28"/>
      <c r="KW302" s="28"/>
      <c r="KX302" s="28"/>
      <c r="KY302" s="28"/>
      <c r="KZ302" s="28"/>
      <c r="LA302" s="28"/>
      <c r="LB302" s="28"/>
      <c r="LC302" s="28"/>
      <c r="LD302" s="28"/>
      <c r="LE302" s="28"/>
      <c r="LF302" s="28"/>
      <c r="LG302" s="28"/>
      <c r="LH302" s="28"/>
      <c r="LI302" s="28"/>
      <c r="LJ302" s="28"/>
      <c r="LK302" s="28"/>
      <c r="LL302" s="28"/>
      <c r="LM302" s="28"/>
      <c r="LN302" s="28"/>
      <c r="LO302" s="28"/>
      <c r="LP302" s="28"/>
      <c r="LQ302" s="28"/>
      <c r="LR302" s="28"/>
      <c r="LS302" s="28"/>
      <c r="LT302" s="28"/>
      <c r="LU302" s="28"/>
      <c r="LV302" s="28"/>
      <c r="LW302" s="28"/>
      <c r="LX302" s="28"/>
      <c r="LY302" s="28"/>
      <c r="LZ302" s="28"/>
      <c r="MA302" s="28"/>
      <c r="MB302" s="28"/>
      <c r="MC302" s="28"/>
      <c r="MD302" s="28"/>
      <c r="ME302" s="28"/>
      <c r="MF302" s="28"/>
      <c r="MG302" s="28"/>
      <c r="MH302" s="28"/>
      <c r="MI302" s="28"/>
      <c r="MJ302" s="28"/>
      <c r="MK302" s="28"/>
      <c r="ML302" s="28"/>
      <c r="MM302" s="28"/>
    </row>
    <row r="303" spans="1:351" x14ac:dyDescent="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28"/>
      <c r="II303" s="28"/>
      <c r="IJ303" s="28"/>
      <c r="IK303" s="28"/>
      <c r="IL303" s="28"/>
      <c r="IM303" s="28"/>
      <c r="IN303" s="28"/>
      <c r="IO303" s="28"/>
      <c r="IP303" s="28"/>
      <c r="IQ303" s="28"/>
      <c r="IR303" s="28"/>
      <c r="IS303" s="28"/>
      <c r="IT303" s="28"/>
      <c r="IU303" s="28"/>
      <c r="IV303" s="28"/>
      <c r="IW303" s="28"/>
      <c r="IX303" s="28"/>
      <c r="IY303" s="28"/>
      <c r="IZ303" s="28"/>
      <c r="JA303" s="28"/>
      <c r="JB303" s="28"/>
      <c r="JC303" s="28"/>
      <c r="JD303" s="28"/>
      <c r="JE303" s="28"/>
      <c r="JF303" s="28"/>
      <c r="JG303" s="28"/>
      <c r="JH303" s="28"/>
      <c r="JI303" s="28"/>
      <c r="JJ303" s="28"/>
      <c r="JK303" s="28"/>
      <c r="JL303" s="28"/>
      <c r="JM303" s="28"/>
      <c r="JN303" s="28"/>
      <c r="JO303" s="28"/>
      <c r="JP303" s="28"/>
      <c r="JQ303" s="28"/>
      <c r="JR303" s="28"/>
      <c r="JS303" s="28"/>
      <c r="JT303" s="28"/>
      <c r="JU303" s="28"/>
      <c r="JV303" s="28"/>
      <c r="JW303" s="28"/>
      <c r="JX303" s="28"/>
      <c r="JY303" s="28"/>
      <c r="JZ303" s="28"/>
      <c r="KA303" s="28"/>
      <c r="KB303" s="28"/>
      <c r="KC303" s="28"/>
      <c r="KD303" s="28"/>
      <c r="KE303" s="28"/>
      <c r="KF303" s="28"/>
      <c r="KG303" s="28"/>
      <c r="KH303" s="28"/>
      <c r="KI303" s="28"/>
      <c r="KJ303" s="28"/>
      <c r="KK303" s="28"/>
      <c r="KL303" s="28"/>
      <c r="KM303" s="28"/>
      <c r="KN303" s="28"/>
      <c r="KO303" s="28"/>
      <c r="KP303" s="28"/>
      <c r="KQ303" s="28"/>
      <c r="KR303" s="28"/>
      <c r="KS303" s="28"/>
      <c r="KT303" s="28"/>
      <c r="KU303" s="28"/>
      <c r="KV303" s="28"/>
      <c r="KW303" s="28"/>
      <c r="KX303" s="28"/>
      <c r="KY303" s="28"/>
      <c r="KZ303" s="28"/>
      <c r="LA303" s="28"/>
      <c r="LB303" s="28"/>
      <c r="LC303" s="28"/>
      <c r="LD303" s="28"/>
      <c r="LE303" s="28"/>
      <c r="LF303" s="28"/>
      <c r="LG303" s="28"/>
      <c r="LH303" s="28"/>
      <c r="LI303" s="28"/>
      <c r="LJ303" s="28"/>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row>
    <row r="304" spans="1:351" x14ac:dyDescent="0.3">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28"/>
      <c r="HU304" s="28"/>
      <c r="HV304" s="28"/>
      <c r="HW304" s="28"/>
      <c r="HX304" s="28"/>
      <c r="HY304" s="28"/>
      <c r="HZ304" s="28"/>
      <c r="IA304" s="28"/>
      <c r="IB304" s="28"/>
      <c r="IC304" s="28"/>
      <c r="ID304" s="28"/>
      <c r="IE304" s="28"/>
      <c r="IF304" s="28"/>
      <c r="IG304" s="28"/>
      <c r="IH304" s="28"/>
      <c r="II304" s="28"/>
      <c r="IJ304" s="28"/>
      <c r="IK304" s="28"/>
      <c r="IL304" s="28"/>
      <c r="IM304" s="28"/>
      <c r="IN304" s="28"/>
      <c r="IO304" s="28"/>
      <c r="IP304" s="28"/>
      <c r="IQ304" s="28"/>
      <c r="IR304" s="28"/>
      <c r="IS304" s="28"/>
      <c r="IT304" s="28"/>
      <c r="IU304" s="28"/>
      <c r="IV304" s="28"/>
      <c r="IW304" s="28"/>
      <c r="IX304" s="28"/>
      <c r="IY304" s="28"/>
      <c r="IZ304" s="28"/>
      <c r="JA304" s="28"/>
      <c r="JB304" s="28"/>
      <c r="JC304" s="28"/>
      <c r="JD304" s="28"/>
      <c r="JE304" s="28"/>
      <c r="JF304" s="28"/>
      <c r="JG304" s="28"/>
      <c r="JH304" s="28"/>
      <c r="JI304" s="28"/>
      <c r="JJ304" s="28"/>
      <c r="JK304" s="28"/>
      <c r="JL304" s="28"/>
      <c r="JM304" s="28"/>
      <c r="JN304" s="28"/>
      <c r="JO304" s="28"/>
      <c r="JP304" s="28"/>
      <c r="JQ304" s="28"/>
      <c r="JR304" s="28"/>
      <c r="JS304" s="28"/>
      <c r="JT304" s="28"/>
      <c r="JU304" s="28"/>
      <c r="JV304" s="28"/>
      <c r="JW304" s="28"/>
      <c r="JX304" s="28"/>
      <c r="JY304" s="28"/>
      <c r="JZ304" s="28"/>
      <c r="KA304" s="28"/>
      <c r="KB304" s="28"/>
      <c r="KC304" s="28"/>
      <c r="KD304" s="28"/>
      <c r="KE304" s="28"/>
      <c r="KF304" s="28"/>
      <c r="KG304" s="28"/>
      <c r="KH304" s="28"/>
      <c r="KI304" s="28"/>
      <c r="KJ304" s="28"/>
      <c r="KK304" s="28"/>
      <c r="KL304" s="28"/>
      <c r="KM304" s="28"/>
      <c r="KN304" s="28"/>
      <c r="KO304" s="28"/>
      <c r="KP304" s="28"/>
      <c r="KQ304" s="28"/>
      <c r="KR304" s="28"/>
      <c r="KS304" s="28"/>
      <c r="KT304" s="28"/>
      <c r="KU304" s="28"/>
      <c r="KV304" s="28"/>
      <c r="KW304" s="28"/>
      <c r="KX304" s="28"/>
      <c r="KY304" s="28"/>
      <c r="KZ304" s="28"/>
      <c r="LA304" s="28"/>
      <c r="LB304" s="28"/>
      <c r="LC304" s="28"/>
      <c r="LD304" s="28"/>
      <c r="LE304" s="28"/>
      <c r="LF304" s="28"/>
      <c r="LG304" s="28"/>
      <c r="LH304" s="28"/>
      <c r="LI304" s="28"/>
      <c r="LJ304" s="28"/>
      <c r="LK304" s="28"/>
      <c r="LL304" s="28"/>
      <c r="LM304" s="28"/>
      <c r="LN304" s="28"/>
      <c r="LO304" s="28"/>
      <c r="LP304" s="28"/>
      <c r="LQ304" s="28"/>
      <c r="LR304" s="28"/>
      <c r="LS304" s="28"/>
      <c r="LT304" s="28"/>
      <c r="LU304" s="28"/>
      <c r="LV304" s="28"/>
      <c r="LW304" s="28"/>
      <c r="LX304" s="28"/>
      <c r="LY304" s="28"/>
      <c r="LZ304" s="28"/>
      <c r="MA304" s="28"/>
      <c r="MB304" s="28"/>
      <c r="MC304" s="28"/>
      <c r="MD304" s="28"/>
      <c r="ME304" s="28"/>
      <c r="MF304" s="28"/>
      <c r="MG304" s="28"/>
      <c r="MH304" s="28"/>
      <c r="MI304" s="28"/>
      <c r="MJ304" s="28"/>
      <c r="MK304" s="28"/>
      <c r="ML304" s="28"/>
      <c r="MM304" s="28"/>
    </row>
    <row r="305" spans="1:351" x14ac:dyDescent="0.3">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28"/>
      <c r="HU305" s="28"/>
      <c r="HV305" s="28"/>
      <c r="HW305" s="28"/>
      <c r="HX305" s="28"/>
      <c r="HY305" s="28"/>
      <c r="HZ305" s="28"/>
      <c r="IA305" s="28"/>
      <c r="IB305" s="28"/>
      <c r="IC305" s="28"/>
      <c r="ID305" s="28"/>
      <c r="IE305" s="28"/>
      <c r="IF305" s="28"/>
      <c r="IG305" s="28"/>
      <c r="IH305" s="28"/>
      <c r="II305" s="28"/>
      <c r="IJ305" s="28"/>
      <c r="IK305" s="28"/>
      <c r="IL305" s="28"/>
      <c r="IM305" s="28"/>
      <c r="IN305" s="28"/>
      <c r="IO305" s="28"/>
      <c r="IP305" s="28"/>
      <c r="IQ305" s="28"/>
      <c r="IR305" s="28"/>
      <c r="IS305" s="28"/>
      <c r="IT305" s="28"/>
      <c r="IU305" s="28"/>
      <c r="IV305" s="28"/>
      <c r="IW305" s="28"/>
      <c r="IX305" s="28"/>
      <c r="IY305" s="28"/>
      <c r="IZ305" s="28"/>
      <c r="JA305" s="28"/>
      <c r="JB305" s="28"/>
      <c r="JC305" s="28"/>
      <c r="JD305" s="28"/>
      <c r="JE305" s="28"/>
      <c r="JF305" s="28"/>
      <c r="JG305" s="28"/>
      <c r="JH305" s="28"/>
      <c r="JI305" s="28"/>
      <c r="JJ305" s="28"/>
      <c r="JK305" s="28"/>
      <c r="JL305" s="28"/>
      <c r="JM305" s="28"/>
      <c r="JN305" s="28"/>
      <c r="JO305" s="28"/>
      <c r="JP305" s="28"/>
      <c r="JQ305" s="28"/>
      <c r="JR305" s="28"/>
      <c r="JS305" s="28"/>
      <c r="JT305" s="28"/>
      <c r="JU305" s="28"/>
      <c r="JV305" s="28"/>
      <c r="JW305" s="28"/>
      <c r="JX305" s="28"/>
      <c r="JY305" s="28"/>
      <c r="JZ305" s="28"/>
      <c r="KA305" s="28"/>
      <c r="KB305" s="28"/>
      <c r="KC305" s="28"/>
      <c r="KD305" s="28"/>
      <c r="KE305" s="28"/>
      <c r="KF305" s="28"/>
      <c r="KG305" s="28"/>
      <c r="KH305" s="28"/>
      <c r="KI305" s="28"/>
      <c r="KJ305" s="28"/>
      <c r="KK305" s="28"/>
      <c r="KL305" s="28"/>
      <c r="KM305" s="28"/>
      <c r="KN305" s="28"/>
      <c r="KO305" s="28"/>
      <c r="KP305" s="28"/>
      <c r="KQ305" s="28"/>
      <c r="KR305" s="28"/>
      <c r="KS305" s="28"/>
      <c r="KT305" s="28"/>
      <c r="KU305" s="28"/>
      <c r="KV305" s="28"/>
      <c r="KW305" s="28"/>
      <c r="KX305" s="28"/>
      <c r="KY305" s="28"/>
      <c r="KZ305" s="28"/>
      <c r="LA305" s="28"/>
      <c r="LB305" s="28"/>
      <c r="LC305" s="28"/>
      <c r="LD305" s="28"/>
      <c r="LE305" s="28"/>
      <c r="LF305" s="28"/>
      <c r="LG305" s="28"/>
      <c r="LH305" s="28"/>
      <c r="LI305" s="28"/>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c r="MF305" s="28"/>
      <c r="MG305" s="28"/>
      <c r="MH305" s="28"/>
      <c r="MI305" s="28"/>
      <c r="MJ305" s="28"/>
      <c r="MK305" s="28"/>
      <c r="ML305" s="28"/>
      <c r="MM305" s="28"/>
    </row>
    <row r="306" spans="1:351" x14ac:dyDescent="0.3">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28"/>
      <c r="HU306" s="28"/>
      <c r="HV306" s="28"/>
      <c r="HW306" s="28"/>
      <c r="HX306" s="28"/>
      <c r="HY306" s="28"/>
      <c r="HZ306" s="28"/>
      <c r="IA306" s="28"/>
      <c r="IB306" s="28"/>
      <c r="IC306" s="28"/>
      <c r="ID306" s="28"/>
      <c r="IE306" s="28"/>
      <c r="IF306" s="28"/>
      <c r="IG306" s="28"/>
      <c r="IH306" s="28"/>
      <c r="II306" s="28"/>
      <c r="IJ306" s="28"/>
      <c r="IK306" s="28"/>
      <c r="IL306" s="28"/>
      <c r="IM306" s="28"/>
      <c r="IN306" s="28"/>
      <c r="IO306" s="28"/>
      <c r="IP306" s="28"/>
      <c r="IQ306" s="28"/>
      <c r="IR306" s="28"/>
      <c r="IS306" s="28"/>
      <c r="IT306" s="28"/>
      <c r="IU306" s="28"/>
      <c r="IV306" s="28"/>
      <c r="IW306" s="28"/>
      <c r="IX306" s="28"/>
      <c r="IY306" s="28"/>
      <c r="IZ306" s="28"/>
      <c r="JA306" s="28"/>
      <c r="JB306" s="28"/>
      <c r="JC306" s="28"/>
      <c r="JD306" s="28"/>
      <c r="JE306" s="28"/>
      <c r="JF306" s="28"/>
      <c r="JG306" s="28"/>
      <c r="JH306" s="28"/>
      <c r="JI306" s="28"/>
      <c r="JJ306" s="28"/>
      <c r="JK306" s="28"/>
      <c r="JL306" s="28"/>
      <c r="JM306" s="28"/>
      <c r="JN306" s="28"/>
      <c r="JO306" s="28"/>
      <c r="JP306" s="28"/>
      <c r="JQ306" s="28"/>
      <c r="JR306" s="28"/>
      <c r="JS306" s="28"/>
      <c r="JT306" s="28"/>
      <c r="JU306" s="28"/>
      <c r="JV306" s="28"/>
      <c r="JW306" s="28"/>
      <c r="JX306" s="28"/>
      <c r="JY306" s="28"/>
      <c r="JZ306" s="28"/>
      <c r="KA306" s="28"/>
      <c r="KB306" s="28"/>
      <c r="KC306" s="28"/>
      <c r="KD306" s="28"/>
      <c r="KE306" s="28"/>
      <c r="KF306" s="28"/>
      <c r="KG306" s="28"/>
      <c r="KH306" s="28"/>
      <c r="KI306" s="28"/>
      <c r="KJ306" s="28"/>
      <c r="KK306" s="28"/>
      <c r="KL306" s="28"/>
      <c r="KM306" s="28"/>
      <c r="KN306" s="28"/>
      <c r="KO306" s="28"/>
      <c r="KP306" s="28"/>
      <c r="KQ306" s="28"/>
      <c r="KR306" s="28"/>
      <c r="KS306" s="28"/>
      <c r="KT306" s="28"/>
      <c r="KU306" s="28"/>
      <c r="KV306" s="28"/>
      <c r="KW306" s="28"/>
      <c r="KX306" s="28"/>
      <c r="KY306" s="28"/>
      <c r="KZ306" s="28"/>
      <c r="LA306" s="28"/>
      <c r="LB306" s="28"/>
      <c r="LC306" s="28"/>
      <c r="LD306" s="28"/>
      <c r="LE306" s="28"/>
      <c r="LF306" s="28"/>
      <c r="LG306" s="28"/>
      <c r="LH306" s="28"/>
      <c r="LI306" s="28"/>
      <c r="LJ306" s="28"/>
      <c r="LK306" s="28"/>
      <c r="LL306" s="28"/>
      <c r="LM306" s="28"/>
      <c r="LN306" s="28"/>
      <c r="LO306" s="28"/>
      <c r="LP306" s="28"/>
      <c r="LQ306" s="28"/>
      <c r="LR306" s="28"/>
      <c r="LS306" s="28"/>
      <c r="LT306" s="28"/>
      <c r="LU306" s="28"/>
      <c r="LV306" s="28"/>
      <c r="LW306" s="28"/>
      <c r="LX306" s="28"/>
      <c r="LY306" s="28"/>
      <c r="LZ306" s="28"/>
      <c r="MA306" s="28"/>
      <c r="MB306" s="28"/>
      <c r="MC306" s="28"/>
      <c r="MD306" s="28"/>
      <c r="ME306" s="28"/>
      <c r="MF306" s="28"/>
      <c r="MG306" s="28"/>
      <c r="MH306" s="28"/>
      <c r="MI306" s="28"/>
      <c r="MJ306" s="28"/>
      <c r="MK306" s="28"/>
      <c r="ML306" s="28"/>
      <c r="MM306" s="28"/>
    </row>
    <row r="307" spans="1:351" x14ac:dyDescent="0.3">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28"/>
      <c r="HU307" s="28"/>
      <c r="HV307" s="28"/>
      <c r="HW307" s="28"/>
      <c r="HX307" s="28"/>
      <c r="HY307" s="28"/>
      <c r="HZ307" s="28"/>
      <c r="IA307" s="28"/>
      <c r="IB307" s="28"/>
      <c r="IC307" s="28"/>
      <c r="ID307" s="28"/>
      <c r="IE307" s="28"/>
      <c r="IF307" s="28"/>
      <c r="IG307" s="28"/>
      <c r="IH307" s="28"/>
      <c r="II307" s="28"/>
      <c r="IJ307" s="28"/>
      <c r="IK307" s="28"/>
      <c r="IL307" s="28"/>
      <c r="IM307" s="28"/>
      <c r="IN307" s="28"/>
      <c r="IO307" s="28"/>
      <c r="IP307" s="28"/>
      <c r="IQ307" s="28"/>
      <c r="IR307" s="28"/>
      <c r="IS307" s="28"/>
      <c r="IT307" s="28"/>
      <c r="IU307" s="28"/>
      <c r="IV307" s="28"/>
      <c r="IW307" s="28"/>
      <c r="IX307" s="28"/>
      <c r="IY307" s="28"/>
      <c r="IZ307" s="28"/>
      <c r="JA307" s="28"/>
      <c r="JB307" s="28"/>
      <c r="JC307" s="28"/>
      <c r="JD307" s="28"/>
      <c r="JE307" s="28"/>
      <c r="JF307" s="28"/>
      <c r="JG307" s="28"/>
      <c r="JH307" s="28"/>
      <c r="JI307" s="28"/>
      <c r="JJ307" s="28"/>
      <c r="JK307" s="28"/>
      <c r="JL307" s="28"/>
      <c r="JM307" s="28"/>
      <c r="JN307" s="28"/>
      <c r="JO307" s="28"/>
      <c r="JP307" s="28"/>
      <c r="JQ307" s="28"/>
      <c r="JR307" s="28"/>
      <c r="JS307" s="28"/>
      <c r="JT307" s="28"/>
      <c r="JU307" s="28"/>
      <c r="JV307" s="28"/>
      <c r="JW307" s="28"/>
      <c r="JX307" s="28"/>
      <c r="JY307" s="28"/>
      <c r="JZ307" s="28"/>
      <c r="KA307" s="28"/>
      <c r="KB307" s="28"/>
      <c r="KC307" s="28"/>
      <c r="KD307" s="28"/>
      <c r="KE307" s="28"/>
      <c r="KF307" s="28"/>
      <c r="KG307" s="28"/>
      <c r="KH307" s="28"/>
      <c r="KI307" s="28"/>
      <c r="KJ307" s="28"/>
      <c r="KK307" s="28"/>
      <c r="KL307" s="28"/>
      <c r="KM307" s="28"/>
      <c r="KN307" s="28"/>
      <c r="KO307" s="28"/>
      <c r="KP307" s="28"/>
      <c r="KQ307" s="28"/>
      <c r="KR307" s="28"/>
      <c r="KS307" s="28"/>
      <c r="KT307" s="28"/>
      <c r="KU307" s="28"/>
      <c r="KV307" s="28"/>
      <c r="KW307" s="28"/>
      <c r="KX307" s="28"/>
      <c r="KY307" s="28"/>
      <c r="KZ307" s="28"/>
      <c r="LA307" s="28"/>
      <c r="LB307" s="28"/>
      <c r="LC307" s="28"/>
      <c r="LD307" s="28"/>
      <c r="LE307" s="28"/>
      <c r="LF307" s="28"/>
      <c r="LG307" s="28"/>
      <c r="LH307" s="28"/>
      <c r="LI307" s="28"/>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row>
    <row r="308" spans="1:351" x14ac:dyDescent="0.3">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28"/>
      <c r="II308" s="28"/>
      <c r="IJ308" s="28"/>
      <c r="IK308" s="28"/>
      <c r="IL308" s="28"/>
      <c r="IM308" s="28"/>
      <c r="IN308" s="28"/>
      <c r="IO308" s="28"/>
      <c r="IP308" s="28"/>
      <c r="IQ308" s="28"/>
      <c r="IR308" s="28"/>
      <c r="IS308" s="28"/>
      <c r="IT308" s="28"/>
      <c r="IU308" s="28"/>
      <c r="IV308" s="28"/>
      <c r="IW308" s="28"/>
      <c r="IX308" s="28"/>
      <c r="IY308" s="28"/>
      <c r="IZ308" s="28"/>
      <c r="JA308" s="28"/>
      <c r="JB308" s="28"/>
      <c r="JC308" s="28"/>
      <c r="JD308" s="28"/>
      <c r="JE308" s="28"/>
      <c r="JF308" s="28"/>
      <c r="JG308" s="28"/>
      <c r="JH308" s="28"/>
      <c r="JI308" s="28"/>
      <c r="JJ308" s="28"/>
      <c r="JK308" s="28"/>
      <c r="JL308" s="28"/>
      <c r="JM308" s="28"/>
      <c r="JN308" s="28"/>
      <c r="JO308" s="28"/>
      <c r="JP308" s="28"/>
      <c r="JQ308" s="28"/>
      <c r="JR308" s="28"/>
      <c r="JS308" s="28"/>
      <c r="JT308" s="28"/>
      <c r="JU308" s="28"/>
      <c r="JV308" s="28"/>
      <c r="JW308" s="28"/>
      <c r="JX308" s="28"/>
      <c r="JY308" s="28"/>
      <c r="JZ308" s="28"/>
      <c r="KA308" s="28"/>
      <c r="KB308" s="28"/>
      <c r="KC308" s="28"/>
      <c r="KD308" s="28"/>
      <c r="KE308" s="28"/>
      <c r="KF308" s="28"/>
      <c r="KG308" s="28"/>
      <c r="KH308" s="28"/>
      <c r="KI308" s="28"/>
      <c r="KJ308" s="28"/>
      <c r="KK308" s="28"/>
      <c r="KL308" s="28"/>
      <c r="KM308" s="28"/>
      <c r="KN308" s="28"/>
      <c r="KO308" s="28"/>
      <c r="KP308" s="28"/>
      <c r="KQ308" s="28"/>
      <c r="KR308" s="28"/>
      <c r="KS308" s="28"/>
      <c r="KT308" s="28"/>
      <c r="KU308" s="28"/>
      <c r="KV308" s="28"/>
      <c r="KW308" s="28"/>
      <c r="KX308" s="28"/>
      <c r="KY308" s="28"/>
      <c r="KZ308" s="28"/>
      <c r="LA308" s="28"/>
      <c r="LB308" s="28"/>
      <c r="LC308" s="28"/>
      <c r="LD308" s="28"/>
      <c r="LE308" s="28"/>
      <c r="LF308" s="28"/>
      <c r="LG308" s="28"/>
      <c r="LH308" s="28"/>
      <c r="LI308" s="28"/>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row>
    <row r="309" spans="1:351" x14ac:dyDescent="0.3">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28"/>
      <c r="II309" s="28"/>
      <c r="IJ309" s="28"/>
      <c r="IK309" s="28"/>
      <c r="IL309" s="28"/>
      <c r="IM309" s="28"/>
      <c r="IN309" s="28"/>
      <c r="IO309" s="28"/>
      <c r="IP309" s="28"/>
      <c r="IQ309" s="28"/>
      <c r="IR309" s="28"/>
      <c r="IS309" s="28"/>
      <c r="IT309" s="28"/>
      <c r="IU309" s="28"/>
      <c r="IV309" s="28"/>
      <c r="IW309" s="28"/>
      <c r="IX309" s="28"/>
      <c r="IY309" s="28"/>
      <c r="IZ309" s="28"/>
      <c r="JA309" s="28"/>
      <c r="JB309" s="28"/>
      <c r="JC309" s="28"/>
      <c r="JD309" s="28"/>
      <c r="JE309" s="28"/>
      <c r="JF309" s="28"/>
      <c r="JG309" s="28"/>
      <c r="JH309" s="28"/>
      <c r="JI309" s="28"/>
      <c r="JJ309" s="28"/>
      <c r="JK309" s="28"/>
      <c r="JL309" s="28"/>
      <c r="JM309" s="28"/>
      <c r="JN309" s="28"/>
      <c r="JO309" s="28"/>
      <c r="JP309" s="28"/>
      <c r="JQ309" s="28"/>
      <c r="JR309" s="28"/>
      <c r="JS309" s="28"/>
      <c r="JT309" s="28"/>
      <c r="JU309" s="28"/>
      <c r="JV309" s="28"/>
      <c r="JW309" s="28"/>
      <c r="JX309" s="28"/>
      <c r="JY309" s="28"/>
      <c r="JZ309" s="28"/>
      <c r="KA309" s="28"/>
      <c r="KB309" s="28"/>
      <c r="KC309" s="28"/>
      <c r="KD309" s="28"/>
      <c r="KE309" s="28"/>
      <c r="KF309" s="28"/>
      <c r="KG309" s="28"/>
      <c r="KH309" s="28"/>
      <c r="KI309" s="28"/>
      <c r="KJ309" s="28"/>
      <c r="KK309" s="28"/>
      <c r="KL309" s="28"/>
      <c r="KM309" s="28"/>
      <c r="KN309" s="28"/>
      <c r="KO309" s="28"/>
      <c r="KP309" s="28"/>
      <c r="KQ309" s="28"/>
      <c r="KR309" s="28"/>
      <c r="KS309" s="28"/>
      <c r="KT309" s="28"/>
      <c r="KU309" s="28"/>
      <c r="KV309" s="28"/>
      <c r="KW309" s="28"/>
      <c r="KX309" s="28"/>
      <c r="KY309" s="28"/>
      <c r="KZ309" s="28"/>
      <c r="LA309" s="28"/>
      <c r="LB309" s="28"/>
      <c r="LC309" s="28"/>
      <c r="LD309" s="28"/>
      <c r="LE309" s="28"/>
      <c r="LF309" s="28"/>
      <c r="LG309" s="28"/>
      <c r="LH309" s="28"/>
      <c r="LI309" s="28"/>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row>
    <row r="310" spans="1:351" x14ac:dyDescent="0.3">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28"/>
      <c r="II310" s="28"/>
      <c r="IJ310" s="28"/>
      <c r="IK310" s="28"/>
      <c r="IL310" s="28"/>
      <c r="IM310" s="28"/>
      <c r="IN310" s="28"/>
      <c r="IO310" s="28"/>
      <c r="IP310" s="28"/>
      <c r="IQ310" s="28"/>
      <c r="IR310" s="28"/>
      <c r="IS310" s="28"/>
      <c r="IT310" s="28"/>
      <c r="IU310" s="28"/>
      <c r="IV310" s="28"/>
      <c r="IW310" s="28"/>
      <c r="IX310" s="28"/>
      <c r="IY310" s="28"/>
      <c r="IZ310" s="28"/>
      <c r="JA310" s="28"/>
      <c r="JB310" s="28"/>
      <c r="JC310" s="28"/>
      <c r="JD310" s="28"/>
      <c r="JE310" s="28"/>
      <c r="JF310" s="28"/>
      <c r="JG310" s="28"/>
      <c r="JH310" s="28"/>
      <c r="JI310" s="28"/>
      <c r="JJ310" s="28"/>
      <c r="JK310" s="28"/>
      <c r="JL310" s="28"/>
      <c r="JM310" s="28"/>
      <c r="JN310" s="28"/>
      <c r="JO310" s="28"/>
      <c r="JP310" s="28"/>
      <c r="JQ310" s="28"/>
      <c r="JR310" s="28"/>
      <c r="JS310" s="28"/>
      <c r="JT310" s="28"/>
      <c r="JU310" s="28"/>
      <c r="JV310" s="28"/>
      <c r="JW310" s="28"/>
      <c r="JX310" s="28"/>
      <c r="JY310" s="28"/>
      <c r="JZ310" s="28"/>
      <c r="KA310" s="28"/>
      <c r="KB310" s="28"/>
      <c r="KC310" s="28"/>
      <c r="KD310" s="28"/>
      <c r="KE310" s="28"/>
      <c r="KF310" s="28"/>
      <c r="KG310" s="28"/>
      <c r="KH310" s="28"/>
      <c r="KI310" s="28"/>
      <c r="KJ310" s="28"/>
      <c r="KK310" s="28"/>
      <c r="KL310" s="28"/>
      <c r="KM310" s="28"/>
      <c r="KN310" s="28"/>
      <c r="KO310" s="28"/>
      <c r="KP310" s="28"/>
      <c r="KQ310" s="28"/>
      <c r="KR310" s="28"/>
      <c r="KS310" s="28"/>
      <c r="KT310" s="28"/>
      <c r="KU310" s="28"/>
      <c r="KV310" s="28"/>
      <c r="KW310" s="28"/>
      <c r="KX310" s="28"/>
      <c r="KY310" s="28"/>
      <c r="KZ310" s="28"/>
      <c r="LA310" s="28"/>
      <c r="LB310" s="28"/>
      <c r="LC310" s="28"/>
      <c r="LD310" s="28"/>
      <c r="LE310" s="28"/>
      <c r="LF310" s="28"/>
      <c r="LG310" s="28"/>
      <c r="LH310" s="28"/>
      <c r="LI310" s="28"/>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row>
    <row r="311" spans="1:351" x14ac:dyDescent="0.3">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28"/>
      <c r="HU311" s="28"/>
      <c r="HV311" s="28"/>
      <c r="HW311" s="28"/>
      <c r="HX311" s="28"/>
      <c r="HY311" s="28"/>
      <c r="HZ311" s="28"/>
      <c r="IA311" s="28"/>
      <c r="IB311" s="28"/>
      <c r="IC311" s="28"/>
      <c r="ID311" s="28"/>
      <c r="IE311" s="28"/>
      <c r="IF311" s="28"/>
      <c r="IG311" s="28"/>
      <c r="IH311" s="28"/>
      <c r="II311" s="28"/>
      <c r="IJ311" s="28"/>
      <c r="IK311" s="28"/>
      <c r="IL311" s="28"/>
      <c r="IM311" s="28"/>
      <c r="IN311" s="28"/>
      <c r="IO311" s="28"/>
      <c r="IP311" s="28"/>
      <c r="IQ311" s="28"/>
      <c r="IR311" s="28"/>
      <c r="IS311" s="28"/>
      <c r="IT311" s="28"/>
      <c r="IU311" s="28"/>
      <c r="IV311" s="28"/>
      <c r="IW311" s="28"/>
      <c r="IX311" s="28"/>
      <c r="IY311" s="28"/>
      <c r="IZ311" s="28"/>
      <c r="JA311" s="28"/>
      <c r="JB311" s="28"/>
      <c r="JC311" s="28"/>
      <c r="JD311" s="28"/>
      <c r="JE311" s="28"/>
      <c r="JF311" s="28"/>
      <c r="JG311" s="28"/>
      <c r="JH311" s="28"/>
      <c r="JI311" s="28"/>
      <c r="JJ311" s="28"/>
      <c r="JK311" s="28"/>
      <c r="JL311" s="28"/>
      <c r="JM311" s="28"/>
      <c r="JN311" s="28"/>
      <c r="JO311" s="28"/>
      <c r="JP311" s="28"/>
      <c r="JQ311" s="28"/>
      <c r="JR311" s="28"/>
      <c r="JS311" s="28"/>
      <c r="JT311" s="28"/>
      <c r="JU311" s="28"/>
      <c r="JV311" s="28"/>
      <c r="JW311" s="28"/>
      <c r="JX311" s="28"/>
      <c r="JY311" s="28"/>
      <c r="JZ311" s="28"/>
      <c r="KA311" s="28"/>
      <c r="KB311" s="28"/>
      <c r="KC311" s="28"/>
      <c r="KD311" s="28"/>
      <c r="KE311" s="28"/>
      <c r="KF311" s="28"/>
      <c r="KG311" s="28"/>
      <c r="KH311" s="28"/>
      <c r="KI311" s="28"/>
      <c r="KJ311" s="28"/>
      <c r="KK311" s="28"/>
      <c r="KL311" s="28"/>
      <c r="KM311" s="28"/>
      <c r="KN311" s="28"/>
      <c r="KO311" s="28"/>
      <c r="KP311" s="28"/>
      <c r="KQ311" s="28"/>
      <c r="KR311" s="28"/>
      <c r="KS311" s="28"/>
      <c r="KT311" s="28"/>
      <c r="KU311" s="28"/>
      <c r="KV311" s="28"/>
      <c r="KW311" s="28"/>
      <c r="KX311" s="28"/>
      <c r="KY311" s="28"/>
      <c r="KZ311" s="28"/>
      <c r="LA311" s="28"/>
      <c r="LB311" s="28"/>
      <c r="LC311" s="28"/>
      <c r="LD311" s="28"/>
      <c r="LE311" s="28"/>
      <c r="LF311" s="28"/>
      <c r="LG311" s="28"/>
      <c r="LH311" s="28"/>
      <c r="LI311" s="28"/>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c r="MF311" s="28"/>
      <c r="MG311" s="28"/>
      <c r="MH311" s="28"/>
      <c r="MI311" s="28"/>
      <c r="MJ311" s="28"/>
      <c r="MK311" s="28"/>
      <c r="ML311" s="28"/>
      <c r="MM311" s="28"/>
    </row>
    <row r="312" spans="1:351" x14ac:dyDescent="0.3">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28"/>
      <c r="HU312" s="28"/>
      <c r="HV312" s="28"/>
      <c r="HW312" s="28"/>
      <c r="HX312" s="28"/>
      <c r="HY312" s="28"/>
      <c r="HZ312" s="28"/>
      <c r="IA312" s="28"/>
      <c r="IB312" s="28"/>
      <c r="IC312" s="28"/>
      <c r="ID312" s="28"/>
      <c r="IE312" s="28"/>
      <c r="IF312" s="28"/>
      <c r="IG312" s="28"/>
      <c r="IH312" s="28"/>
      <c r="II312" s="28"/>
      <c r="IJ312" s="28"/>
      <c r="IK312" s="28"/>
      <c r="IL312" s="28"/>
      <c r="IM312" s="28"/>
      <c r="IN312" s="28"/>
      <c r="IO312" s="28"/>
      <c r="IP312" s="28"/>
      <c r="IQ312" s="28"/>
      <c r="IR312" s="28"/>
      <c r="IS312" s="28"/>
      <c r="IT312" s="28"/>
      <c r="IU312" s="28"/>
      <c r="IV312" s="28"/>
      <c r="IW312" s="28"/>
      <c r="IX312" s="28"/>
      <c r="IY312" s="28"/>
      <c r="IZ312" s="28"/>
      <c r="JA312" s="28"/>
      <c r="JB312" s="28"/>
      <c r="JC312" s="28"/>
      <c r="JD312" s="28"/>
      <c r="JE312" s="28"/>
      <c r="JF312" s="28"/>
      <c r="JG312" s="28"/>
      <c r="JH312" s="28"/>
      <c r="JI312" s="28"/>
      <c r="JJ312" s="28"/>
      <c r="JK312" s="28"/>
      <c r="JL312" s="28"/>
      <c r="JM312" s="28"/>
      <c r="JN312" s="28"/>
      <c r="JO312" s="28"/>
      <c r="JP312" s="28"/>
      <c r="JQ312" s="28"/>
      <c r="JR312" s="28"/>
      <c r="JS312" s="28"/>
      <c r="JT312" s="28"/>
      <c r="JU312" s="28"/>
      <c r="JV312" s="28"/>
      <c r="JW312" s="28"/>
      <c r="JX312" s="28"/>
      <c r="JY312" s="28"/>
      <c r="JZ312" s="28"/>
      <c r="KA312" s="28"/>
      <c r="KB312" s="28"/>
      <c r="KC312" s="28"/>
      <c r="KD312" s="28"/>
      <c r="KE312" s="28"/>
      <c r="KF312" s="28"/>
      <c r="KG312" s="28"/>
      <c r="KH312" s="28"/>
      <c r="KI312" s="28"/>
      <c r="KJ312" s="28"/>
      <c r="KK312" s="28"/>
      <c r="KL312" s="28"/>
      <c r="KM312" s="28"/>
      <c r="KN312" s="28"/>
      <c r="KO312" s="28"/>
      <c r="KP312" s="28"/>
      <c r="KQ312" s="28"/>
      <c r="KR312" s="28"/>
      <c r="KS312" s="28"/>
      <c r="KT312" s="28"/>
      <c r="KU312" s="28"/>
      <c r="KV312" s="28"/>
      <c r="KW312" s="28"/>
      <c r="KX312" s="28"/>
      <c r="KY312" s="28"/>
      <c r="KZ312" s="28"/>
      <c r="LA312" s="28"/>
      <c r="LB312" s="28"/>
      <c r="LC312" s="28"/>
      <c r="LD312" s="28"/>
      <c r="LE312" s="28"/>
      <c r="LF312" s="28"/>
      <c r="LG312" s="28"/>
      <c r="LH312" s="28"/>
      <c r="LI312" s="28"/>
      <c r="LJ312" s="28"/>
      <c r="LK312" s="28"/>
      <c r="LL312" s="28"/>
      <c r="LM312" s="28"/>
      <c r="LN312" s="28"/>
      <c r="LO312" s="28"/>
      <c r="LP312" s="28"/>
      <c r="LQ312" s="28"/>
      <c r="LR312" s="28"/>
      <c r="LS312" s="28"/>
      <c r="LT312" s="28"/>
      <c r="LU312" s="28"/>
      <c r="LV312" s="28"/>
      <c r="LW312" s="28"/>
      <c r="LX312" s="28"/>
      <c r="LY312" s="28"/>
      <c r="LZ312" s="28"/>
      <c r="MA312" s="28"/>
      <c r="MB312" s="28"/>
      <c r="MC312" s="28"/>
      <c r="MD312" s="28"/>
      <c r="ME312" s="28"/>
      <c r="MF312" s="28"/>
      <c r="MG312" s="28"/>
      <c r="MH312" s="28"/>
      <c r="MI312" s="28"/>
      <c r="MJ312" s="28"/>
      <c r="MK312" s="28"/>
      <c r="ML312" s="28"/>
      <c r="MM312" s="28"/>
    </row>
    <row r="313" spans="1:351" x14ac:dyDescent="0.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28"/>
      <c r="HU313" s="28"/>
      <c r="HV313" s="28"/>
      <c r="HW313" s="28"/>
      <c r="HX313" s="28"/>
      <c r="HY313" s="28"/>
      <c r="HZ313" s="28"/>
      <c r="IA313" s="28"/>
      <c r="IB313" s="28"/>
      <c r="IC313" s="28"/>
      <c r="ID313" s="28"/>
      <c r="IE313" s="28"/>
      <c r="IF313" s="28"/>
      <c r="IG313" s="28"/>
      <c r="IH313" s="28"/>
      <c r="II313" s="28"/>
      <c r="IJ313" s="28"/>
      <c r="IK313" s="28"/>
      <c r="IL313" s="28"/>
      <c r="IM313" s="28"/>
      <c r="IN313" s="28"/>
      <c r="IO313" s="28"/>
      <c r="IP313" s="28"/>
      <c r="IQ313" s="28"/>
      <c r="IR313" s="28"/>
      <c r="IS313" s="28"/>
      <c r="IT313" s="28"/>
      <c r="IU313" s="28"/>
      <c r="IV313" s="28"/>
      <c r="IW313" s="28"/>
      <c r="IX313" s="28"/>
      <c r="IY313" s="28"/>
      <c r="IZ313" s="28"/>
      <c r="JA313" s="28"/>
      <c r="JB313" s="28"/>
      <c r="JC313" s="28"/>
      <c r="JD313" s="28"/>
      <c r="JE313" s="28"/>
      <c r="JF313" s="28"/>
      <c r="JG313" s="28"/>
      <c r="JH313" s="28"/>
      <c r="JI313" s="28"/>
      <c r="JJ313" s="28"/>
      <c r="JK313" s="28"/>
      <c r="JL313" s="28"/>
      <c r="JM313" s="28"/>
      <c r="JN313" s="28"/>
      <c r="JO313" s="28"/>
      <c r="JP313" s="28"/>
      <c r="JQ313" s="28"/>
      <c r="JR313" s="28"/>
      <c r="JS313" s="28"/>
      <c r="JT313" s="28"/>
      <c r="JU313" s="28"/>
      <c r="JV313" s="28"/>
      <c r="JW313" s="28"/>
      <c r="JX313" s="28"/>
      <c r="JY313" s="28"/>
      <c r="JZ313" s="28"/>
      <c r="KA313" s="28"/>
      <c r="KB313" s="28"/>
      <c r="KC313" s="28"/>
      <c r="KD313" s="28"/>
      <c r="KE313" s="28"/>
      <c r="KF313" s="28"/>
      <c r="KG313" s="28"/>
      <c r="KH313" s="28"/>
      <c r="KI313" s="28"/>
      <c r="KJ313" s="28"/>
      <c r="KK313" s="28"/>
      <c r="KL313" s="28"/>
      <c r="KM313" s="28"/>
      <c r="KN313" s="28"/>
      <c r="KO313" s="28"/>
      <c r="KP313" s="28"/>
      <c r="KQ313" s="28"/>
      <c r="KR313" s="28"/>
      <c r="KS313" s="28"/>
      <c r="KT313" s="28"/>
      <c r="KU313" s="28"/>
      <c r="KV313" s="28"/>
      <c r="KW313" s="28"/>
      <c r="KX313" s="28"/>
      <c r="KY313" s="28"/>
      <c r="KZ313" s="28"/>
      <c r="LA313" s="28"/>
      <c r="LB313" s="28"/>
      <c r="LC313" s="28"/>
      <c r="LD313" s="28"/>
      <c r="LE313" s="28"/>
      <c r="LF313" s="28"/>
      <c r="LG313" s="28"/>
      <c r="LH313" s="28"/>
      <c r="LI313" s="28"/>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c r="MF313" s="28"/>
      <c r="MG313" s="28"/>
      <c r="MH313" s="28"/>
      <c r="MI313" s="28"/>
      <c r="MJ313" s="28"/>
      <c r="MK313" s="28"/>
      <c r="ML313" s="28"/>
      <c r="MM313" s="28"/>
    </row>
    <row r="314" spans="1:351" x14ac:dyDescent="0.3">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28"/>
      <c r="HU314" s="28"/>
      <c r="HV314" s="28"/>
      <c r="HW314" s="28"/>
      <c r="HX314" s="28"/>
      <c r="HY314" s="28"/>
      <c r="HZ314" s="28"/>
      <c r="IA314" s="28"/>
      <c r="IB314" s="28"/>
      <c r="IC314" s="28"/>
      <c r="ID314" s="28"/>
      <c r="IE314" s="28"/>
      <c r="IF314" s="28"/>
      <c r="IG314" s="28"/>
      <c r="IH314" s="28"/>
      <c r="II314" s="28"/>
      <c r="IJ314" s="28"/>
      <c r="IK314" s="28"/>
      <c r="IL314" s="28"/>
      <c r="IM314" s="28"/>
      <c r="IN314" s="28"/>
      <c r="IO314" s="28"/>
      <c r="IP314" s="28"/>
      <c r="IQ314" s="28"/>
      <c r="IR314" s="28"/>
      <c r="IS314" s="28"/>
      <c r="IT314" s="28"/>
      <c r="IU314" s="28"/>
      <c r="IV314" s="28"/>
      <c r="IW314" s="28"/>
      <c r="IX314" s="28"/>
      <c r="IY314" s="28"/>
      <c r="IZ314" s="28"/>
      <c r="JA314" s="28"/>
      <c r="JB314" s="28"/>
      <c r="JC314" s="28"/>
      <c r="JD314" s="28"/>
      <c r="JE314" s="28"/>
      <c r="JF314" s="28"/>
      <c r="JG314" s="28"/>
      <c r="JH314" s="28"/>
      <c r="JI314" s="28"/>
      <c r="JJ314" s="28"/>
      <c r="JK314" s="28"/>
      <c r="JL314" s="28"/>
      <c r="JM314" s="28"/>
      <c r="JN314" s="28"/>
      <c r="JO314" s="28"/>
      <c r="JP314" s="28"/>
      <c r="JQ314" s="28"/>
      <c r="JR314" s="28"/>
      <c r="JS314" s="28"/>
      <c r="JT314" s="28"/>
      <c r="JU314" s="28"/>
      <c r="JV314" s="28"/>
      <c r="JW314" s="28"/>
      <c r="JX314" s="28"/>
      <c r="JY314" s="28"/>
      <c r="JZ314" s="28"/>
      <c r="KA314" s="28"/>
      <c r="KB314" s="28"/>
      <c r="KC314" s="28"/>
      <c r="KD314" s="28"/>
      <c r="KE314" s="28"/>
      <c r="KF314" s="28"/>
      <c r="KG314" s="28"/>
      <c r="KH314" s="28"/>
      <c r="KI314" s="28"/>
      <c r="KJ314" s="28"/>
      <c r="KK314" s="28"/>
      <c r="KL314" s="28"/>
      <c r="KM314" s="28"/>
      <c r="KN314" s="28"/>
      <c r="KO314" s="28"/>
      <c r="KP314" s="28"/>
      <c r="KQ314" s="28"/>
      <c r="KR314" s="28"/>
      <c r="KS314" s="28"/>
      <c r="KT314" s="28"/>
      <c r="KU314" s="28"/>
      <c r="KV314" s="28"/>
      <c r="KW314" s="28"/>
      <c r="KX314" s="28"/>
      <c r="KY314" s="28"/>
      <c r="KZ314" s="28"/>
      <c r="LA314" s="28"/>
      <c r="LB314" s="28"/>
      <c r="LC314" s="28"/>
      <c r="LD314" s="28"/>
      <c r="LE314" s="28"/>
      <c r="LF314" s="28"/>
      <c r="LG314" s="28"/>
      <c r="LH314" s="28"/>
      <c r="LI314" s="28"/>
      <c r="LJ314" s="28"/>
      <c r="LK314" s="28"/>
      <c r="LL314" s="28"/>
      <c r="LM314" s="28"/>
      <c r="LN314" s="28"/>
      <c r="LO314" s="28"/>
      <c r="LP314" s="28"/>
      <c r="LQ314" s="28"/>
      <c r="LR314" s="28"/>
      <c r="LS314" s="28"/>
      <c r="LT314" s="28"/>
      <c r="LU314" s="28"/>
      <c r="LV314" s="28"/>
      <c r="LW314" s="28"/>
      <c r="LX314" s="28"/>
      <c r="LY314" s="28"/>
      <c r="LZ314" s="28"/>
      <c r="MA314" s="28"/>
      <c r="MB314" s="28"/>
      <c r="MC314" s="28"/>
      <c r="MD314" s="28"/>
      <c r="ME314" s="28"/>
      <c r="MF314" s="28"/>
      <c r="MG314" s="28"/>
      <c r="MH314" s="28"/>
      <c r="MI314" s="28"/>
      <c r="MJ314" s="28"/>
      <c r="MK314" s="28"/>
      <c r="ML314" s="28"/>
      <c r="MM314" s="28"/>
    </row>
    <row r="315" spans="1:351" x14ac:dyDescent="0.3">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28"/>
      <c r="HU315" s="28"/>
      <c r="HV315" s="28"/>
      <c r="HW315" s="28"/>
      <c r="HX315" s="28"/>
      <c r="HY315" s="28"/>
      <c r="HZ315" s="28"/>
      <c r="IA315" s="28"/>
      <c r="IB315" s="28"/>
      <c r="IC315" s="28"/>
      <c r="ID315" s="28"/>
      <c r="IE315" s="28"/>
      <c r="IF315" s="28"/>
      <c r="IG315" s="28"/>
      <c r="IH315" s="28"/>
      <c r="II315" s="28"/>
      <c r="IJ315" s="28"/>
      <c r="IK315" s="28"/>
      <c r="IL315" s="28"/>
      <c r="IM315" s="28"/>
      <c r="IN315" s="28"/>
      <c r="IO315" s="28"/>
      <c r="IP315" s="28"/>
      <c r="IQ315" s="28"/>
      <c r="IR315" s="28"/>
      <c r="IS315" s="28"/>
      <c r="IT315" s="28"/>
      <c r="IU315" s="28"/>
      <c r="IV315" s="28"/>
      <c r="IW315" s="28"/>
      <c r="IX315" s="28"/>
      <c r="IY315" s="28"/>
      <c r="IZ315" s="28"/>
      <c r="JA315" s="28"/>
      <c r="JB315" s="28"/>
      <c r="JC315" s="28"/>
      <c r="JD315" s="28"/>
      <c r="JE315" s="28"/>
      <c r="JF315" s="28"/>
      <c r="JG315" s="28"/>
      <c r="JH315" s="28"/>
      <c r="JI315" s="28"/>
      <c r="JJ315" s="28"/>
      <c r="JK315" s="28"/>
      <c r="JL315" s="28"/>
      <c r="JM315" s="28"/>
      <c r="JN315" s="28"/>
      <c r="JO315" s="28"/>
      <c r="JP315" s="28"/>
      <c r="JQ315" s="28"/>
      <c r="JR315" s="28"/>
      <c r="JS315" s="28"/>
      <c r="JT315" s="28"/>
      <c r="JU315" s="28"/>
      <c r="JV315" s="28"/>
      <c r="JW315" s="28"/>
      <c r="JX315" s="28"/>
      <c r="JY315" s="28"/>
      <c r="JZ315" s="28"/>
      <c r="KA315" s="28"/>
      <c r="KB315" s="28"/>
      <c r="KC315" s="28"/>
      <c r="KD315" s="28"/>
      <c r="KE315" s="28"/>
      <c r="KF315" s="28"/>
      <c r="KG315" s="28"/>
      <c r="KH315" s="28"/>
      <c r="KI315" s="28"/>
      <c r="KJ315" s="28"/>
      <c r="KK315" s="28"/>
      <c r="KL315" s="28"/>
      <c r="KM315" s="28"/>
      <c r="KN315" s="28"/>
      <c r="KO315" s="28"/>
      <c r="KP315" s="28"/>
      <c r="KQ315" s="28"/>
      <c r="KR315" s="28"/>
      <c r="KS315" s="28"/>
      <c r="KT315" s="28"/>
      <c r="KU315" s="28"/>
      <c r="KV315" s="28"/>
      <c r="KW315" s="28"/>
      <c r="KX315" s="28"/>
      <c r="KY315" s="28"/>
      <c r="KZ315" s="28"/>
      <c r="LA315" s="28"/>
      <c r="LB315" s="28"/>
      <c r="LC315" s="28"/>
      <c r="LD315" s="28"/>
      <c r="LE315" s="28"/>
      <c r="LF315" s="28"/>
      <c r="LG315" s="28"/>
      <c r="LH315" s="28"/>
      <c r="LI315" s="28"/>
      <c r="LJ315" s="28"/>
      <c r="LK315" s="28"/>
      <c r="LL315" s="28"/>
      <c r="LM315" s="28"/>
      <c r="LN315" s="28"/>
      <c r="LO315" s="28"/>
      <c r="LP315" s="28"/>
      <c r="LQ315" s="28"/>
      <c r="LR315" s="28"/>
      <c r="LS315" s="28"/>
      <c r="LT315" s="28"/>
      <c r="LU315" s="28"/>
      <c r="LV315" s="28"/>
      <c r="LW315" s="28"/>
      <c r="LX315" s="28"/>
      <c r="LY315" s="28"/>
      <c r="LZ315" s="28"/>
      <c r="MA315" s="28"/>
      <c r="MB315" s="28"/>
      <c r="MC315" s="28"/>
      <c r="MD315" s="28"/>
      <c r="ME315" s="28"/>
      <c r="MF315" s="28"/>
      <c r="MG315" s="28"/>
      <c r="MH315" s="28"/>
      <c r="MI315" s="28"/>
      <c r="MJ315" s="28"/>
      <c r="MK315" s="28"/>
      <c r="ML315" s="28"/>
      <c r="MM315" s="28"/>
    </row>
    <row r="316" spans="1:351" x14ac:dyDescent="0.3">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28"/>
      <c r="II316" s="28"/>
      <c r="IJ316" s="28"/>
      <c r="IK316" s="28"/>
      <c r="IL316" s="28"/>
      <c r="IM316" s="28"/>
      <c r="IN316" s="28"/>
      <c r="IO316" s="28"/>
      <c r="IP316" s="28"/>
      <c r="IQ316" s="28"/>
      <c r="IR316" s="28"/>
      <c r="IS316" s="28"/>
      <c r="IT316" s="28"/>
      <c r="IU316" s="28"/>
      <c r="IV316" s="28"/>
      <c r="IW316" s="28"/>
      <c r="IX316" s="28"/>
      <c r="IY316" s="28"/>
      <c r="IZ316" s="28"/>
      <c r="JA316" s="28"/>
      <c r="JB316" s="28"/>
      <c r="JC316" s="28"/>
      <c r="JD316" s="28"/>
      <c r="JE316" s="28"/>
      <c r="JF316" s="28"/>
      <c r="JG316" s="28"/>
      <c r="JH316" s="28"/>
      <c r="JI316" s="28"/>
      <c r="JJ316" s="28"/>
      <c r="JK316" s="28"/>
      <c r="JL316" s="28"/>
      <c r="JM316" s="28"/>
      <c r="JN316" s="28"/>
      <c r="JO316" s="28"/>
      <c r="JP316" s="28"/>
      <c r="JQ316" s="28"/>
      <c r="JR316" s="28"/>
      <c r="JS316" s="28"/>
      <c r="JT316" s="28"/>
      <c r="JU316" s="28"/>
      <c r="JV316" s="28"/>
      <c r="JW316" s="28"/>
      <c r="JX316" s="28"/>
      <c r="JY316" s="28"/>
      <c r="JZ316" s="28"/>
      <c r="KA316" s="28"/>
      <c r="KB316" s="28"/>
      <c r="KC316" s="28"/>
      <c r="KD316" s="28"/>
      <c r="KE316" s="28"/>
      <c r="KF316" s="28"/>
      <c r="KG316" s="28"/>
      <c r="KH316" s="28"/>
      <c r="KI316" s="28"/>
      <c r="KJ316" s="28"/>
      <c r="KK316" s="28"/>
      <c r="KL316" s="28"/>
      <c r="KM316" s="28"/>
      <c r="KN316" s="28"/>
      <c r="KO316" s="28"/>
      <c r="KP316" s="28"/>
      <c r="KQ316" s="28"/>
      <c r="KR316" s="28"/>
      <c r="KS316" s="28"/>
      <c r="KT316" s="28"/>
      <c r="KU316" s="28"/>
      <c r="KV316" s="28"/>
      <c r="KW316" s="28"/>
      <c r="KX316" s="28"/>
      <c r="KY316" s="28"/>
      <c r="KZ316" s="28"/>
      <c r="LA316" s="28"/>
      <c r="LB316" s="28"/>
      <c r="LC316" s="28"/>
      <c r="LD316" s="28"/>
      <c r="LE316" s="28"/>
      <c r="LF316" s="28"/>
      <c r="LG316" s="28"/>
      <c r="LH316" s="28"/>
      <c r="LI316" s="28"/>
      <c r="LJ316" s="28"/>
      <c r="LK316" s="28"/>
      <c r="LL316" s="28"/>
      <c r="LM316" s="28"/>
      <c r="LN316" s="28"/>
      <c r="LO316" s="28"/>
      <c r="LP316" s="28"/>
      <c r="LQ316" s="28"/>
      <c r="LR316" s="28"/>
      <c r="LS316" s="28"/>
      <c r="LT316" s="28"/>
      <c r="LU316" s="28"/>
      <c r="LV316" s="28"/>
      <c r="LW316" s="28"/>
      <c r="LX316" s="28"/>
      <c r="LY316" s="28"/>
      <c r="LZ316" s="28"/>
      <c r="MA316" s="28"/>
      <c r="MB316" s="28"/>
      <c r="MC316" s="28"/>
      <c r="MD316" s="28"/>
      <c r="ME316" s="28"/>
      <c r="MF316" s="28"/>
      <c r="MG316" s="28"/>
      <c r="MH316" s="28"/>
      <c r="MI316" s="28"/>
      <c r="MJ316" s="28"/>
      <c r="MK316" s="28"/>
      <c r="ML316" s="28"/>
      <c r="MM316" s="28"/>
    </row>
    <row r="317" spans="1:351" x14ac:dyDescent="0.3">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28"/>
      <c r="HU317" s="28"/>
      <c r="HV317" s="28"/>
      <c r="HW317" s="28"/>
      <c r="HX317" s="28"/>
      <c r="HY317" s="28"/>
      <c r="HZ317" s="28"/>
      <c r="IA317" s="28"/>
      <c r="IB317" s="28"/>
      <c r="IC317" s="28"/>
      <c r="ID317" s="28"/>
      <c r="IE317" s="28"/>
      <c r="IF317" s="28"/>
      <c r="IG317" s="28"/>
      <c r="IH317" s="28"/>
      <c r="II317" s="28"/>
      <c r="IJ317" s="28"/>
      <c r="IK317" s="28"/>
      <c r="IL317" s="28"/>
      <c r="IM317" s="28"/>
      <c r="IN317" s="28"/>
      <c r="IO317" s="28"/>
      <c r="IP317" s="28"/>
      <c r="IQ317" s="28"/>
      <c r="IR317" s="28"/>
      <c r="IS317" s="28"/>
      <c r="IT317" s="28"/>
      <c r="IU317" s="28"/>
      <c r="IV317" s="28"/>
      <c r="IW317" s="28"/>
      <c r="IX317" s="28"/>
      <c r="IY317" s="28"/>
      <c r="IZ317" s="28"/>
      <c r="JA317" s="28"/>
      <c r="JB317" s="28"/>
      <c r="JC317" s="28"/>
      <c r="JD317" s="28"/>
      <c r="JE317" s="28"/>
      <c r="JF317" s="28"/>
      <c r="JG317" s="28"/>
      <c r="JH317" s="28"/>
      <c r="JI317" s="28"/>
      <c r="JJ317" s="28"/>
      <c r="JK317" s="28"/>
      <c r="JL317" s="28"/>
      <c r="JM317" s="28"/>
      <c r="JN317" s="28"/>
      <c r="JO317" s="28"/>
      <c r="JP317" s="28"/>
      <c r="JQ317" s="28"/>
      <c r="JR317" s="28"/>
      <c r="JS317" s="28"/>
      <c r="JT317" s="28"/>
      <c r="JU317" s="28"/>
      <c r="JV317" s="28"/>
      <c r="JW317" s="28"/>
      <c r="JX317" s="28"/>
      <c r="JY317" s="28"/>
      <c r="JZ317" s="28"/>
      <c r="KA317" s="28"/>
      <c r="KB317" s="28"/>
      <c r="KC317" s="28"/>
      <c r="KD317" s="28"/>
      <c r="KE317" s="28"/>
      <c r="KF317" s="28"/>
      <c r="KG317" s="28"/>
      <c r="KH317" s="28"/>
      <c r="KI317" s="28"/>
      <c r="KJ317" s="28"/>
      <c r="KK317" s="28"/>
      <c r="KL317" s="28"/>
      <c r="KM317" s="28"/>
      <c r="KN317" s="28"/>
      <c r="KO317" s="28"/>
      <c r="KP317" s="28"/>
      <c r="KQ317" s="28"/>
      <c r="KR317" s="28"/>
      <c r="KS317" s="28"/>
      <c r="KT317" s="28"/>
      <c r="KU317" s="28"/>
      <c r="KV317" s="28"/>
      <c r="KW317" s="28"/>
      <c r="KX317" s="28"/>
      <c r="KY317" s="28"/>
      <c r="KZ317" s="28"/>
      <c r="LA317" s="28"/>
      <c r="LB317" s="28"/>
      <c r="LC317" s="28"/>
      <c r="LD317" s="28"/>
      <c r="LE317" s="28"/>
      <c r="LF317" s="28"/>
      <c r="LG317" s="28"/>
      <c r="LH317" s="28"/>
      <c r="LI317" s="28"/>
      <c r="LJ317" s="28"/>
      <c r="LK317" s="28"/>
      <c r="LL317" s="28"/>
      <c r="LM317" s="28"/>
      <c r="LN317" s="28"/>
      <c r="LO317" s="28"/>
      <c r="LP317" s="28"/>
      <c r="LQ317" s="28"/>
      <c r="LR317" s="28"/>
      <c r="LS317" s="28"/>
      <c r="LT317" s="28"/>
      <c r="LU317" s="28"/>
      <c r="LV317" s="28"/>
      <c r="LW317" s="28"/>
      <c r="LX317" s="28"/>
      <c r="LY317" s="28"/>
      <c r="LZ317" s="28"/>
      <c r="MA317" s="28"/>
      <c r="MB317" s="28"/>
      <c r="MC317" s="28"/>
      <c r="MD317" s="28"/>
      <c r="ME317" s="28"/>
      <c r="MF317" s="28"/>
      <c r="MG317" s="28"/>
      <c r="MH317" s="28"/>
      <c r="MI317" s="28"/>
      <c r="MJ317" s="28"/>
      <c r="MK317" s="28"/>
      <c r="ML317" s="28"/>
      <c r="MM317" s="28"/>
    </row>
    <row r="318" spans="1:351" x14ac:dyDescent="0.3">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28"/>
      <c r="HU318" s="28"/>
      <c r="HV318" s="28"/>
      <c r="HW318" s="28"/>
      <c r="HX318" s="28"/>
      <c r="HY318" s="28"/>
      <c r="HZ318" s="28"/>
      <c r="IA318" s="28"/>
      <c r="IB318" s="28"/>
      <c r="IC318" s="28"/>
      <c r="ID318" s="28"/>
      <c r="IE318" s="28"/>
      <c r="IF318" s="28"/>
      <c r="IG318" s="28"/>
      <c r="IH318" s="28"/>
      <c r="II318" s="28"/>
      <c r="IJ318" s="28"/>
      <c r="IK318" s="28"/>
      <c r="IL318" s="28"/>
      <c r="IM318" s="28"/>
      <c r="IN318" s="28"/>
      <c r="IO318" s="28"/>
      <c r="IP318" s="28"/>
      <c r="IQ318" s="28"/>
      <c r="IR318" s="28"/>
      <c r="IS318" s="28"/>
      <c r="IT318" s="28"/>
      <c r="IU318" s="28"/>
      <c r="IV318" s="28"/>
      <c r="IW318" s="28"/>
      <c r="IX318" s="28"/>
      <c r="IY318" s="28"/>
      <c r="IZ318" s="28"/>
      <c r="JA318" s="28"/>
      <c r="JB318" s="28"/>
      <c r="JC318" s="28"/>
      <c r="JD318" s="28"/>
      <c r="JE318" s="28"/>
      <c r="JF318" s="28"/>
      <c r="JG318" s="28"/>
      <c r="JH318" s="28"/>
      <c r="JI318" s="28"/>
      <c r="JJ318" s="28"/>
      <c r="JK318" s="28"/>
      <c r="JL318" s="28"/>
      <c r="JM318" s="28"/>
      <c r="JN318" s="28"/>
      <c r="JO318" s="28"/>
      <c r="JP318" s="28"/>
      <c r="JQ318" s="28"/>
      <c r="JR318" s="28"/>
      <c r="JS318" s="28"/>
      <c r="JT318" s="28"/>
      <c r="JU318" s="28"/>
      <c r="JV318" s="28"/>
      <c r="JW318" s="28"/>
      <c r="JX318" s="28"/>
      <c r="JY318" s="28"/>
      <c r="JZ318" s="28"/>
      <c r="KA318" s="28"/>
      <c r="KB318" s="28"/>
      <c r="KC318" s="28"/>
      <c r="KD318" s="28"/>
      <c r="KE318" s="28"/>
      <c r="KF318" s="28"/>
      <c r="KG318" s="28"/>
      <c r="KH318" s="28"/>
      <c r="KI318" s="28"/>
      <c r="KJ318" s="28"/>
      <c r="KK318" s="28"/>
      <c r="KL318" s="28"/>
      <c r="KM318" s="28"/>
      <c r="KN318" s="28"/>
      <c r="KO318" s="28"/>
      <c r="KP318" s="28"/>
      <c r="KQ318" s="28"/>
      <c r="KR318" s="28"/>
      <c r="KS318" s="28"/>
      <c r="KT318" s="28"/>
      <c r="KU318" s="28"/>
      <c r="KV318" s="28"/>
      <c r="KW318" s="28"/>
      <c r="KX318" s="28"/>
      <c r="KY318" s="28"/>
      <c r="KZ318" s="28"/>
      <c r="LA318" s="28"/>
      <c r="LB318" s="28"/>
      <c r="LC318" s="28"/>
      <c r="LD318" s="28"/>
      <c r="LE318" s="28"/>
      <c r="LF318" s="28"/>
      <c r="LG318" s="28"/>
      <c r="LH318" s="28"/>
      <c r="LI318" s="28"/>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row>
    <row r="319" spans="1:351" x14ac:dyDescent="0.3">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28"/>
      <c r="HU319" s="28"/>
      <c r="HV319" s="28"/>
      <c r="HW319" s="28"/>
      <c r="HX319" s="28"/>
      <c r="HY319" s="28"/>
      <c r="HZ319" s="28"/>
      <c r="IA319" s="28"/>
      <c r="IB319" s="28"/>
      <c r="IC319" s="28"/>
      <c r="ID319" s="28"/>
      <c r="IE319" s="28"/>
      <c r="IF319" s="28"/>
      <c r="IG319" s="28"/>
      <c r="IH319" s="28"/>
      <c r="II319" s="28"/>
      <c r="IJ319" s="28"/>
      <c r="IK319" s="28"/>
      <c r="IL319" s="28"/>
      <c r="IM319" s="28"/>
      <c r="IN319" s="28"/>
      <c r="IO319" s="28"/>
      <c r="IP319" s="28"/>
      <c r="IQ319" s="28"/>
      <c r="IR319" s="28"/>
      <c r="IS319" s="28"/>
      <c r="IT319" s="28"/>
      <c r="IU319" s="28"/>
      <c r="IV319" s="28"/>
      <c r="IW319" s="28"/>
      <c r="IX319" s="28"/>
      <c r="IY319" s="28"/>
      <c r="IZ319" s="28"/>
      <c r="JA319" s="28"/>
      <c r="JB319" s="28"/>
      <c r="JC319" s="28"/>
      <c r="JD319" s="28"/>
      <c r="JE319" s="28"/>
      <c r="JF319" s="28"/>
      <c r="JG319" s="28"/>
      <c r="JH319" s="28"/>
      <c r="JI319" s="28"/>
      <c r="JJ319" s="28"/>
      <c r="JK319" s="28"/>
      <c r="JL319" s="28"/>
      <c r="JM319" s="28"/>
      <c r="JN319" s="28"/>
      <c r="JO319" s="28"/>
      <c r="JP319" s="28"/>
      <c r="JQ319" s="28"/>
      <c r="JR319" s="28"/>
      <c r="JS319" s="28"/>
      <c r="JT319" s="28"/>
      <c r="JU319" s="28"/>
      <c r="JV319" s="28"/>
      <c r="JW319" s="28"/>
      <c r="JX319" s="28"/>
      <c r="JY319" s="28"/>
      <c r="JZ319" s="28"/>
      <c r="KA319" s="28"/>
      <c r="KB319" s="28"/>
      <c r="KC319" s="28"/>
      <c r="KD319" s="28"/>
      <c r="KE319" s="28"/>
      <c r="KF319" s="28"/>
      <c r="KG319" s="28"/>
      <c r="KH319" s="28"/>
      <c r="KI319" s="28"/>
      <c r="KJ319" s="28"/>
      <c r="KK319" s="28"/>
      <c r="KL319" s="28"/>
      <c r="KM319" s="28"/>
      <c r="KN319" s="28"/>
      <c r="KO319" s="28"/>
      <c r="KP319" s="28"/>
      <c r="KQ319" s="28"/>
      <c r="KR319" s="28"/>
      <c r="KS319" s="28"/>
      <c r="KT319" s="28"/>
      <c r="KU319" s="28"/>
      <c r="KV319" s="28"/>
      <c r="KW319" s="28"/>
      <c r="KX319" s="28"/>
      <c r="KY319" s="28"/>
      <c r="KZ319" s="28"/>
      <c r="LA319" s="28"/>
      <c r="LB319" s="28"/>
      <c r="LC319" s="28"/>
      <c r="LD319" s="28"/>
      <c r="LE319" s="28"/>
      <c r="LF319" s="28"/>
      <c r="LG319" s="28"/>
      <c r="LH319" s="28"/>
      <c r="LI319" s="28"/>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row>
    <row r="320" spans="1:351" x14ac:dyDescent="0.3">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28"/>
      <c r="HU320" s="28"/>
      <c r="HV320" s="28"/>
      <c r="HW320" s="28"/>
      <c r="HX320" s="28"/>
      <c r="HY320" s="28"/>
      <c r="HZ320" s="28"/>
      <c r="IA320" s="28"/>
      <c r="IB320" s="28"/>
      <c r="IC320" s="28"/>
      <c r="ID320" s="28"/>
      <c r="IE320" s="28"/>
      <c r="IF320" s="28"/>
      <c r="IG320" s="28"/>
      <c r="IH320" s="28"/>
      <c r="II320" s="28"/>
      <c r="IJ320" s="28"/>
      <c r="IK320" s="28"/>
      <c r="IL320" s="28"/>
      <c r="IM320" s="28"/>
      <c r="IN320" s="28"/>
      <c r="IO320" s="28"/>
      <c r="IP320" s="28"/>
      <c r="IQ320" s="28"/>
      <c r="IR320" s="28"/>
      <c r="IS320" s="28"/>
      <c r="IT320" s="28"/>
      <c r="IU320" s="28"/>
      <c r="IV320" s="28"/>
      <c r="IW320" s="28"/>
      <c r="IX320" s="28"/>
      <c r="IY320" s="28"/>
      <c r="IZ320" s="28"/>
      <c r="JA320" s="28"/>
      <c r="JB320" s="28"/>
      <c r="JC320" s="28"/>
      <c r="JD320" s="28"/>
      <c r="JE320" s="28"/>
      <c r="JF320" s="28"/>
      <c r="JG320" s="28"/>
      <c r="JH320" s="28"/>
      <c r="JI320" s="28"/>
      <c r="JJ320" s="28"/>
      <c r="JK320" s="28"/>
      <c r="JL320" s="28"/>
      <c r="JM320" s="28"/>
      <c r="JN320" s="28"/>
      <c r="JO320" s="28"/>
      <c r="JP320" s="28"/>
      <c r="JQ320" s="28"/>
      <c r="JR320" s="28"/>
      <c r="JS320" s="28"/>
      <c r="JT320" s="28"/>
      <c r="JU320" s="28"/>
      <c r="JV320" s="28"/>
      <c r="JW320" s="28"/>
      <c r="JX320" s="28"/>
      <c r="JY320" s="28"/>
      <c r="JZ320" s="28"/>
      <c r="KA320" s="28"/>
      <c r="KB320" s="28"/>
      <c r="KC320" s="28"/>
      <c r="KD320" s="28"/>
      <c r="KE320" s="28"/>
      <c r="KF320" s="28"/>
      <c r="KG320" s="28"/>
      <c r="KH320" s="28"/>
      <c r="KI320" s="28"/>
      <c r="KJ320" s="28"/>
      <c r="KK320" s="28"/>
      <c r="KL320" s="28"/>
      <c r="KM320" s="28"/>
      <c r="KN320" s="28"/>
      <c r="KO320" s="28"/>
      <c r="KP320" s="28"/>
      <c r="KQ320" s="28"/>
      <c r="KR320" s="28"/>
      <c r="KS320" s="28"/>
      <c r="KT320" s="28"/>
      <c r="KU320" s="28"/>
      <c r="KV320" s="28"/>
      <c r="KW320" s="28"/>
      <c r="KX320" s="28"/>
      <c r="KY320" s="28"/>
      <c r="KZ320" s="28"/>
      <c r="LA320" s="28"/>
      <c r="LB320" s="28"/>
      <c r="LC320" s="28"/>
      <c r="LD320" s="28"/>
      <c r="LE320" s="28"/>
      <c r="LF320" s="28"/>
      <c r="LG320" s="28"/>
      <c r="LH320" s="28"/>
      <c r="LI320" s="28"/>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row>
    <row r="321" spans="1:351" x14ac:dyDescent="0.3">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28"/>
      <c r="HU321" s="28"/>
      <c r="HV321" s="28"/>
      <c r="HW321" s="28"/>
      <c r="HX321" s="28"/>
      <c r="HY321" s="28"/>
      <c r="HZ321" s="28"/>
      <c r="IA321" s="28"/>
      <c r="IB321" s="28"/>
      <c r="IC321" s="28"/>
      <c r="ID321" s="28"/>
      <c r="IE321" s="28"/>
      <c r="IF321" s="28"/>
      <c r="IG321" s="28"/>
      <c r="IH321" s="28"/>
      <c r="II321" s="28"/>
      <c r="IJ321" s="28"/>
      <c r="IK321" s="28"/>
      <c r="IL321" s="28"/>
      <c r="IM321" s="28"/>
      <c r="IN321" s="28"/>
      <c r="IO321" s="28"/>
      <c r="IP321" s="28"/>
      <c r="IQ321" s="28"/>
      <c r="IR321" s="28"/>
      <c r="IS321" s="28"/>
      <c r="IT321" s="28"/>
      <c r="IU321" s="28"/>
      <c r="IV321" s="28"/>
      <c r="IW321" s="28"/>
      <c r="IX321" s="28"/>
      <c r="IY321" s="28"/>
      <c r="IZ321" s="28"/>
      <c r="JA321" s="28"/>
      <c r="JB321" s="28"/>
      <c r="JC321" s="28"/>
      <c r="JD321" s="28"/>
      <c r="JE321" s="28"/>
      <c r="JF321" s="28"/>
      <c r="JG321" s="28"/>
      <c r="JH321" s="28"/>
      <c r="JI321" s="28"/>
      <c r="JJ321" s="28"/>
      <c r="JK321" s="28"/>
      <c r="JL321" s="28"/>
      <c r="JM321" s="28"/>
      <c r="JN321" s="28"/>
      <c r="JO321" s="28"/>
      <c r="JP321" s="28"/>
      <c r="JQ321" s="28"/>
      <c r="JR321" s="28"/>
      <c r="JS321" s="28"/>
      <c r="JT321" s="28"/>
      <c r="JU321" s="28"/>
      <c r="JV321" s="28"/>
      <c r="JW321" s="28"/>
      <c r="JX321" s="28"/>
      <c r="JY321" s="28"/>
      <c r="JZ321" s="28"/>
      <c r="KA321" s="28"/>
      <c r="KB321" s="28"/>
      <c r="KC321" s="28"/>
      <c r="KD321" s="28"/>
      <c r="KE321" s="28"/>
      <c r="KF321" s="28"/>
      <c r="KG321" s="28"/>
      <c r="KH321" s="28"/>
      <c r="KI321" s="28"/>
      <c r="KJ321" s="28"/>
      <c r="KK321" s="28"/>
      <c r="KL321" s="28"/>
      <c r="KM321" s="28"/>
      <c r="KN321" s="28"/>
      <c r="KO321" s="28"/>
      <c r="KP321" s="28"/>
      <c r="KQ321" s="28"/>
      <c r="KR321" s="28"/>
      <c r="KS321" s="28"/>
      <c r="KT321" s="28"/>
      <c r="KU321" s="28"/>
      <c r="KV321" s="28"/>
      <c r="KW321" s="28"/>
      <c r="KX321" s="28"/>
      <c r="KY321" s="28"/>
      <c r="KZ321" s="28"/>
      <c r="LA321" s="28"/>
      <c r="LB321" s="28"/>
      <c r="LC321" s="28"/>
      <c r="LD321" s="28"/>
      <c r="LE321" s="28"/>
      <c r="LF321" s="28"/>
      <c r="LG321" s="28"/>
      <c r="LH321" s="28"/>
      <c r="LI321" s="28"/>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row>
    <row r="322" spans="1:351" x14ac:dyDescent="0.3">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28"/>
      <c r="HU322" s="28"/>
      <c r="HV322" s="28"/>
      <c r="HW322" s="28"/>
      <c r="HX322" s="28"/>
      <c r="HY322" s="28"/>
      <c r="HZ322" s="28"/>
      <c r="IA322" s="28"/>
      <c r="IB322" s="28"/>
      <c r="IC322" s="28"/>
      <c r="ID322" s="28"/>
      <c r="IE322" s="28"/>
      <c r="IF322" s="28"/>
      <c r="IG322" s="28"/>
      <c r="IH322" s="28"/>
      <c r="II322" s="28"/>
      <c r="IJ322" s="28"/>
      <c r="IK322" s="28"/>
      <c r="IL322" s="28"/>
      <c r="IM322" s="28"/>
      <c r="IN322" s="28"/>
      <c r="IO322" s="28"/>
      <c r="IP322" s="28"/>
      <c r="IQ322" s="28"/>
      <c r="IR322" s="28"/>
      <c r="IS322" s="28"/>
      <c r="IT322" s="28"/>
      <c r="IU322" s="28"/>
      <c r="IV322" s="28"/>
      <c r="IW322" s="28"/>
      <c r="IX322" s="28"/>
      <c r="IY322" s="28"/>
      <c r="IZ322" s="28"/>
      <c r="JA322" s="28"/>
      <c r="JB322" s="28"/>
      <c r="JC322" s="28"/>
      <c r="JD322" s="28"/>
      <c r="JE322" s="28"/>
      <c r="JF322" s="28"/>
      <c r="JG322" s="28"/>
      <c r="JH322" s="28"/>
      <c r="JI322" s="28"/>
      <c r="JJ322" s="28"/>
      <c r="JK322" s="28"/>
      <c r="JL322" s="28"/>
      <c r="JM322" s="28"/>
      <c r="JN322" s="28"/>
      <c r="JO322" s="28"/>
      <c r="JP322" s="28"/>
      <c r="JQ322" s="28"/>
      <c r="JR322" s="28"/>
      <c r="JS322" s="28"/>
      <c r="JT322" s="28"/>
      <c r="JU322" s="28"/>
      <c r="JV322" s="28"/>
      <c r="JW322" s="28"/>
      <c r="JX322" s="28"/>
      <c r="JY322" s="28"/>
      <c r="JZ322" s="28"/>
      <c r="KA322" s="28"/>
      <c r="KB322" s="28"/>
      <c r="KC322" s="28"/>
      <c r="KD322" s="28"/>
      <c r="KE322" s="28"/>
      <c r="KF322" s="28"/>
      <c r="KG322" s="28"/>
      <c r="KH322" s="28"/>
      <c r="KI322" s="28"/>
      <c r="KJ322" s="28"/>
      <c r="KK322" s="28"/>
      <c r="KL322" s="28"/>
      <c r="KM322" s="28"/>
      <c r="KN322" s="28"/>
      <c r="KO322" s="28"/>
      <c r="KP322" s="28"/>
      <c r="KQ322" s="28"/>
      <c r="KR322" s="28"/>
      <c r="KS322" s="28"/>
      <c r="KT322" s="28"/>
      <c r="KU322" s="28"/>
      <c r="KV322" s="28"/>
      <c r="KW322" s="28"/>
      <c r="KX322" s="28"/>
      <c r="KY322" s="28"/>
      <c r="KZ322" s="28"/>
      <c r="LA322" s="28"/>
      <c r="LB322" s="28"/>
      <c r="LC322" s="28"/>
      <c r="LD322" s="28"/>
      <c r="LE322" s="28"/>
      <c r="LF322" s="28"/>
      <c r="LG322" s="28"/>
      <c r="LH322" s="28"/>
      <c r="LI322" s="28"/>
      <c r="LJ322" s="28"/>
      <c r="LK322" s="28"/>
      <c r="LL322" s="28"/>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row>
    <row r="323" spans="1:351" x14ac:dyDescent="0.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28"/>
      <c r="HU323" s="28"/>
      <c r="HV323" s="28"/>
      <c r="HW323" s="28"/>
      <c r="HX323" s="28"/>
      <c r="HY323" s="28"/>
      <c r="HZ323" s="28"/>
      <c r="IA323" s="28"/>
      <c r="IB323" s="28"/>
      <c r="IC323" s="28"/>
      <c r="ID323" s="28"/>
      <c r="IE323" s="28"/>
      <c r="IF323" s="28"/>
      <c r="IG323" s="28"/>
      <c r="IH323" s="28"/>
      <c r="II323" s="28"/>
      <c r="IJ323" s="28"/>
      <c r="IK323" s="28"/>
      <c r="IL323" s="28"/>
      <c r="IM323" s="28"/>
      <c r="IN323" s="28"/>
      <c r="IO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c r="KE323" s="28"/>
      <c r="KF323" s="28"/>
      <c r="KG323" s="28"/>
      <c r="KH323" s="28"/>
      <c r="KI323" s="28"/>
      <c r="KJ323" s="28"/>
      <c r="KK323" s="28"/>
      <c r="KL323" s="28"/>
      <c r="KM323" s="28"/>
      <c r="KN323" s="28"/>
      <c r="KO323" s="28"/>
      <c r="KP323" s="28"/>
      <c r="KQ323" s="28"/>
      <c r="KR323" s="28"/>
      <c r="KS323" s="28"/>
      <c r="KT323" s="28"/>
      <c r="KU323" s="28"/>
      <c r="KV323" s="28"/>
      <c r="KW323" s="28"/>
      <c r="KX323" s="28"/>
      <c r="KY323" s="28"/>
      <c r="KZ323" s="28"/>
      <c r="LA323" s="28"/>
      <c r="LB323" s="28"/>
      <c r="LC323" s="28"/>
      <c r="LD323" s="28"/>
      <c r="LE323" s="28"/>
      <c r="LF323" s="28"/>
      <c r="LG323" s="28"/>
      <c r="LH323" s="28"/>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row>
    <row r="324" spans="1:351" x14ac:dyDescent="0.3">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28"/>
      <c r="HU324" s="28"/>
      <c r="HV324" s="28"/>
      <c r="HW324" s="28"/>
      <c r="HX324" s="28"/>
      <c r="HY324" s="28"/>
      <c r="HZ324" s="28"/>
      <c r="IA324" s="28"/>
      <c r="IB324" s="28"/>
      <c r="IC324" s="28"/>
      <c r="ID324" s="28"/>
      <c r="IE324" s="28"/>
      <c r="IF324" s="28"/>
      <c r="IG324" s="28"/>
      <c r="IH324" s="28"/>
      <c r="II324" s="28"/>
      <c r="IJ324" s="28"/>
      <c r="IK324" s="28"/>
      <c r="IL324" s="28"/>
      <c r="IM324" s="28"/>
      <c r="IN324" s="28"/>
      <c r="IO324" s="28"/>
      <c r="IP324" s="28"/>
      <c r="IQ324" s="28"/>
      <c r="IR324" s="28"/>
      <c r="IS324" s="28"/>
      <c r="IT324" s="28"/>
      <c r="IU324" s="28"/>
      <c r="IV324" s="28"/>
      <c r="IW324" s="28"/>
      <c r="IX324" s="28"/>
      <c r="IY324" s="28"/>
      <c r="IZ324" s="28"/>
      <c r="JA324" s="28"/>
      <c r="JB324" s="28"/>
      <c r="JC324" s="28"/>
      <c r="JD324" s="28"/>
      <c r="JE324" s="28"/>
      <c r="JF324" s="28"/>
      <c r="JG324" s="28"/>
      <c r="JH324" s="28"/>
      <c r="JI324" s="28"/>
      <c r="JJ324" s="28"/>
      <c r="JK324" s="28"/>
      <c r="JL324" s="28"/>
      <c r="JM324" s="28"/>
      <c r="JN324" s="28"/>
      <c r="JO324" s="28"/>
      <c r="JP324" s="28"/>
      <c r="JQ324" s="28"/>
      <c r="JR324" s="28"/>
      <c r="JS324" s="28"/>
      <c r="JT324" s="28"/>
      <c r="JU324" s="28"/>
      <c r="JV324" s="28"/>
      <c r="JW324" s="28"/>
      <c r="JX324" s="28"/>
      <c r="JY324" s="28"/>
      <c r="JZ324" s="28"/>
      <c r="KA324" s="28"/>
      <c r="KB324" s="28"/>
      <c r="KC324" s="28"/>
      <c r="KD324" s="28"/>
      <c r="KE324" s="28"/>
      <c r="KF324" s="28"/>
      <c r="KG324" s="28"/>
      <c r="KH324" s="28"/>
      <c r="KI324" s="28"/>
      <c r="KJ324" s="28"/>
      <c r="KK324" s="28"/>
      <c r="KL324" s="28"/>
      <c r="KM324" s="28"/>
      <c r="KN324" s="28"/>
      <c r="KO324" s="28"/>
      <c r="KP324" s="28"/>
      <c r="KQ324" s="28"/>
      <c r="KR324" s="28"/>
      <c r="KS324" s="28"/>
      <c r="KT324" s="28"/>
      <c r="KU324" s="28"/>
      <c r="KV324" s="28"/>
      <c r="KW324" s="28"/>
      <c r="KX324" s="28"/>
      <c r="KY324" s="28"/>
      <c r="KZ324" s="28"/>
      <c r="LA324" s="28"/>
      <c r="LB324" s="28"/>
      <c r="LC324" s="28"/>
      <c r="LD324" s="28"/>
      <c r="LE324" s="28"/>
      <c r="LF324" s="28"/>
      <c r="LG324" s="28"/>
      <c r="LH324" s="28"/>
      <c r="LI324" s="28"/>
      <c r="LJ324" s="28"/>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row>
    <row r="325" spans="1:351" x14ac:dyDescent="0.3">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28"/>
      <c r="HU325" s="28"/>
      <c r="HV325" s="28"/>
      <c r="HW325" s="28"/>
      <c r="HX325" s="28"/>
      <c r="HY325" s="28"/>
      <c r="HZ325" s="28"/>
      <c r="IA325" s="28"/>
      <c r="IB325" s="28"/>
      <c r="IC325" s="28"/>
      <c r="ID325" s="28"/>
      <c r="IE325" s="28"/>
      <c r="IF325" s="28"/>
      <c r="IG325" s="28"/>
      <c r="IH325" s="28"/>
      <c r="II325" s="28"/>
      <c r="IJ325" s="28"/>
      <c r="IK325" s="28"/>
      <c r="IL325" s="28"/>
      <c r="IM325" s="28"/>
      <c r="IN325" s="28"/>
      <c r="IO325" s="28"/>
      <c r="IP325" s="28"/>
      <c r="IQ325" s="28"/>
      <c r="IR325" s="28"/>
      <c r="IS325" s="28"/>
      <c r="IT325" s="28"/>
      <c r="IU325" s="28"/>
      <c r="IV325" s="28"/>
      <c r="IW325" s="28"/>
      <c r="IX325" s="28"/>
      <c r="IY325" s="28"/>
      <c r="IZ325" s="28"/>
      <c r="JA325" s="28"/>
      <c r="JB325" s="28"/>
      <c r="JC325" s="28"/>
      <c r="JD325" s="28"/>
      <c r="JE325" s="28"/>
      <c r="JF325" s="28"/>
      <c r="JG325" s="28"/>
      <c r="JH325" s="28"/>
      <c r="JI325" s="28"/>
      <c r="JJ325" s="28"/>
      <c r="JK325" s="28"/>
      <c r="JL325" s="28"/>
      <c r="JM325" s="28"/>
      <c r="JN325" s="28"/>
      <c r="JO325" s="28"/>
      <c r="JP325" s="28"/>
      <c r="JQ325" s="28"/>
      <c r="JR325" s="28"/>
      <c r="JS325" s="28"/>
      <c r="JT325" s="28"/>
      <c r="JU325" s="28"/>
      <c r="JV325" s="28"/>
      <c r="JW325" s="28"/>
      <c r="JX325" s="28"/>
      <c r="JY325" s="28"/>
      <c r="JZ325" s="28"/>
      <c r="KA325" s="28"/>
      <c r="KB325" s="28"/>
      <c r="KC325" s="28"/>
      <c r="KD325" s="28"/>
      <c r="KE325" s="28"/>
      <c r="KF325" s="28"/>
      <c r="KG325" s="28"/>
      <c r="KH325" s="28"/>
      <c r="KI325" s="28"/>
      <c r="KJ325" s="28"/>
      <c r="KK325" s="28"/>
      <c r="KL325" s="28"/>
      <c r="KM325" s="28"/>
      <c r="KN325" s="28"/>
      <c r="KO325" s="28"/>
      <c r="KP325" s="28"/>
      <c r="KQ325" s="28"/>
      <c r="KR325" s="28"/>
      <c r="KS325" s="28"/>
      <c r="KT325" s="28"/>
      <c r="KU325" s="28"/>
      <c r="KV325" s="28"/>
      <c r="KW325" s="28"/>
      <c r="KX325" s="28"/>
      <c r="KY325" s="28"/>
      <c r="KZ325" s="28"/>
      <c r="LA325" s="28"/>
      <c r="LB325" s="28"/>
      <c r="LC325" s="28"/>
      <c r="LD325" s="28"/>
      <c r="LE325" s="28"/>
      <c r="LF325" s="28"/>
      <c r="LG325" s="28"/>
      <c r="LH325" s="28"/>
      <c r="LI325" s="28"/>
      <c r="LJ325" s="28"/>
      <c r="LK325" s="28"/>
      <c r="LL325" s="28"/>
      <c r="LM325" s="28"/>
      <c r="LN325" s="28"/>
      <c r="LO325" s="28"/>
      <c r="LP325" s="28"/>
      <c r="LQ325" s="28"/>
      <c r="LR325" s="28"/>
      <c r="LS325" s="28"/>
      <c r="LT325" s="28"/>
      <c r="LU325" s="28"/>
      <c r="LV325" s="28"/>
      <c r="LW325" s="28"/>
      <c r="LX325" s="28"/>
      <c r="LY325" s="28"/>
      <c r="LZ325" s="28"/>
      <c r="MA325" s="28"/>
      <c r="MB325" s="28"/>
      <c r="MC325" s="28"/>
      <c r="MD325" s="28"/>
      <c r="ME325" s="28"/>
      <c r="MF325" s="28"/>
      <c r="MG325" s="28"/>
      <c r="MH325" s="28"/>
      <c r="MI325" s="28"/>
      <c r="MJ325" s="28"/>
      <c r="MK325" s="28"/>
      <c r="ML325" s="28"/>
      <c r="MM325" s="28"/>
    </row>
    <row r="326" spans="1:351" x14ac:dyDescent="0.3">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28"/>
      <c r="HU326" s="28"/>
      <c r="HV326" s="28"/>
      <c r="HW326" s="28"/>
      <c r="HX326" s="28"/>
      <c r="HY326" s="28"/>
      <c r="HZ326" s="28"/>
      <c r="IA326" s="28"/>
      <c r="IB326" s="28"/>
      <c r="IC326" s="28"/>
      <c r="ID326" s="28"/>
      <c r="IE326" s="28"/>
      <c r="IF326" s="28"/>
      <c r="IG326" s="28"/>
      <c r="IH326" s="28"/>
      <c r="II326" s="28"/>
      <c r="IJ326" s="28"/>
      <c r="IK326" s="28"/>
      <c r="IL326" s="28"/>
      <c r="IM326" s="28"/>
      <c r="IN326" s="28"/>
      <c r="IO326" s="28"/>
      <c r="IP326" s="28"/>
      <c r="IQ326" s="28"/>
      <c r="IR326" s="28"/>
      <c r="IS326" s="28"/>
      <c r="IT326" s="28"/>
      <c r="IU326" s="28"/>
      <c r="IV326" s="28"/>
      <c r="IW326" s="28"/>
      <c r="IX326" s="28"/>
      <c r="IY326" s="28"/>
      <c r="IZ326" s="28"/>
      <c r="JA326" s="28"/>
      <c r="JB326" s="28"/>
      <c r="JC326" s="28"/>
      <c r="JD326" s="28"/>
      <c r="JE326" s="28"/>
      <c r="JF326" s="28"/>
      <c r="JG326" s="28"/>
      <c r="JH326" s="28"/>
      <c r="JI326" s="28"/>
      <c r="JJ326" s="28"/>
      <c r="JK326" s="28"/>
      <c r="JL326" s="28"/>
      <c r="JM326" s="28"/>
      <c r="JN326" s="28"/>
      <c r="JO326" s="28"/>
      <c r="JP326" s="28"/>
      <c r="JQ326" s="28"/>
      <c r="JR326" s="28"/>
      <c r="JS326" s="28"/>
      <c r="JT326" s="28"/>
      <c r="JU326" s="28"/>
      <c r="JV326" s="28"/>
      <c r="JW326" s="28"/>
      <c r="JX326" s="28"/>
      <c r="JY326" s="28"/>
      <c r="JZ326" s="28"/>
      <c r="KA326" s="28"/>
      <c r="KB326" s="28"/>
      <c r="KC326" s="28"/>
      <c r="KD326" s="28"/>
      <c r="KE326" s="28"/>
      <c r="KF326" s="28"/>
      <c r="KG326" s="28"/>
      <c r="KH326" s="28"/>
      <c r="KI326" s="28"/>
      <c r="KJ326" s="28"/>
      <c r="KK326" s="28"/>
      <c r="KL326" s="28"/>
      <c r="KM326" s="28"/>
      <c r="KN326" s="28"/>
      <c r="KO326" s="28"/>
      <c r="KP326" s="28"/>
      <c r="KQ326" s="28"/>
      <c r="KR326" s="28"/>
      <c r="KS326" s="28"/>
      <c r="KT326" s="28"/>
      <c r="KU326" s="28"/>
      <c r="KV326" s="28"/>
      <c r="KW326" s="28"/>
      <c r="KX326" s="28"/>
      <c r="KY326" s="28"/>
      <c r="KZ326" s="28"/>
      <c r="LA326" s="28"/>
      <c r="LB326" s="28"/>
      <c r="LC326" s="28"/>
      <c r="LD326" s="28"/>
      <c r="LE326" s="28"/>
      <c r="LF326" s="28"/>
      <c r="LG326" s="28"/>
      <c r="LH326" s="28"/>
      <c r="LI326" s="28"/>
      <c r="LJ326" s="28"/>
      <c r="LK326" s="28"/>
      <c r="LL326" s="28"/>
      <c r="LM326" s="28"/>
      <c r="LN326" s="28"/>
      <c r="LO326" s="28"/>
      <c r="LP326" s="28"/>
      <c r="LQ326" s="28"/>
      <c r="LR326" s="28"/>
      <c r="LS326" s="28"/>
      <c r="LT326" s="28"/>
      <c r="LU326" s="28"/>
      <c r="LV326" s="28"/>
      <c r="LW326" s="28"/>
      <c r="LX326" s="28"/>
      <c r="LY326" s="28"/>
      <c r="LZ326" s="28"/>
      <c r="MA326" s="28"/>
      <c r="MB326" s="28"/>
      <c r="MC326" s="28"/>
      <c r="MD326" s="28"/>
      <c r="ME326" s="28"/>
      <c r="MF326" s="28"/>
      <c r="MG326" s="28"/>
      <c r="MH326" s="28"/>
      <c r="MI326" s="28"/>
      <c r="MJ326" s="28"/>
      <c r="MK326" s="28"/>
      <c r="ML326" s="28"/>
      <c r="MM326" s="28"/>
    </row>
    <row r="327" spans="1:351" x14ac:dyDescent="0.3">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28"/>
      <c r="HU327" s="28"/>
      <c r="HV327" s="28"/>
      <c r="HW327" s="28"/>
      <c r="HX327" s="28"/>
      <c r="HY327" s="28"/>
      <c r="HZ327" s="28"/>
      <c r="IA327" s="28"/>
      <c r="IB327" s="28"/>
      <c r="IC327" s="28"/>
      <c r="ID327" s="28"/>
      <c r="IE327" s="28"/>
      <c r="IF327" s="28"/>
      <c r="IG327" s="28"/>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8"/>
      <c r="MI327" s="28"/>
      <c r="MJ327" s="28"/>
      <c r="MK327" s="28"/>
      <c r="ML327" s="28"/>
      <c r="MM327" s="28"/>
    </row>
    <row r="328" spans="1:351" x14ac:dyDescent="0.3">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28"/>
      <c r="HU328" s="28"/>
      <c r="HV328" s="28"/>
      <c r="HW328" s="28"/>
      <c r="HX328" s="28"/>
      <c r="HY328" s="28"/>
      <c r="HZ328" s="28"/>
      <c r="IA328" s="28"/>
      <c r="IB328" s="28"/>
      <c r="IC328" s="28"/>
      <c r="ID328" s="28"/>
      <c r="IE328" s="28"/>
      <c r="IF328" s="28"/>
      <c r="IG328" s="28"/>
      <c r="IH328" s="28"/>
      <c r="II328" s="28"/>
      <c r="IJ328" s="28"/>
      <c r="IK328" s="28"/>
      <c r="IL328" s="28"/>
      <c r="IM328" s="28"/>
      <c r="IN328" s="28"/>
      <c r="IO328" s="28"/>
      <c r="IP328" s="28"/>
      <c r="IQ328" s="28"/>
      <c r="IR328" s="28"/>
      <c r="IS328" s="28"/>
      <c r="IT328" s="28"/>
      <c r="IU328" s="28"/>
      <c r="IV328" s="28"/>
      <c r="IW328" s="28"/>
      <c r="IX328" s="28"/>
      <c r="IY328" s="28"/>
      <c r="IZ328" s="28"/>
      <c r="JA328" s="28"/>
      <c r="JB328" s="28"/>
      <c r="JC328" s="28"/>
      <c r="JD328" s="28"/>
      <c r="JE328" s="28"/>
      <c r="JF328" s="28"/>
      <c r="JG328" s="28"/>
      <c r="JH328" s="28"/>
      <c r="JI328" s="28"/>
      <c r="JJ328" s="28"/>
      <c r="JK328" s="28"/>
      <c r="JL328" s="28"/>
      <c r="JM328" s="28"/>
      <c r="JN328" s="28"/>
      <c r="JO328" s="28"/>
      <c r="JP328" s="28"/>
      <c r="JQ328" s="28"/>
      <c r="JR328" s="28"/>
      <c r="JS328" s="28"/>
      <c r="JT328" s="28"/>
      <c r="JU328" s="28"/>
      <c r="JV328" s="28"/>
      <c r="JW328" s="28"/>
      <c r="JX328" s="28"/>
      <c r="JY328" s="28"/>
      <c r="JZ328" s="28"/>
      <c r="KA328" s="28"/>
      <c r="KB328" s="28"/>
      <c r="KC328" s="28"/>
      <c r="KD328" s="28"/>
      <c r="KE328" s="28"/>
      <c r="KF328" s="28"/>
      <c r="KG328" s="28"/>
      <c r="KH328" s="28"/>
      <c r="KI328" s="28"/>
      <c r="KJ328" s="28"/>
      <c r="KK328" s="28"/>
      <c r="KL328" s="28"/>
      <c r="KM328" s="28"/>
      <c r="KN328" s="28"/>
      <c r="KO328" s="28"/>
      <c r="KP328" s="28"/>
      <c r="KQ328" s="28"/>
      <c r="KR328" s="28"/>
      <c r="KS328" s="28"/>
      <c r="KT328" s="28"/>
      <c r="KU328" s="28"/>
      <c r="KV328" s="28"/>
      <c r="KW328" s="28"/>
      <c r="KX328" s="28"/>
      <c r="KY328" s="28"/>
      <c r="KZ328" s="28"/>
      <c r="LA328" s="28"/>
      <c r="LB328" s="28"/>
      <c r="LC328" s="28"/>
      <c r="LD328" s="28"/>
      <c r="LE328" s="28"/>
      <c r="LF328" s="28"/>
      <c r="LG328" s="28"/>
      <c r="LH328" s="28"/>
      <c r="LI328" s="28"/>
      <c r="LJ328" s="28"/>
      <c r="LK328" s="28"/>
      <c r="LL328" s="28"/>
      <c r="LM328" s="28"/>
      <c r="LN328" s="28"/>
      <c r="LO328" s="28"/>
      <c r="LP328" s="28"/>
      <c r="LQ328" s="28"/>
      <c r="LR328" s="28"/>
      <c r="LS328" s="28"/>
      <c r="LT328" s="28"/>
      <c r="LU328" s="28"/>
      <c r="LV328" s="28"/>
      <c r="LW328" s="28"/>
      <c r="LX328" s="28"/>
      <c r="LY328" s="28"/>
      <c r="LZ328" s="28"/>
      <c r="MA328" s="28"/>
      <c r="MB328" s="28"/>
      <c r="MC328" s="28"/>
      <c r="MD328" s="28"/>
      <c r="ME328" s="28"/>
      <c r="MF328" s="28"/>
      <c r="MG328" s="28"/>
      <c r="MH328" s="28"/>
      <c r="MI328" s="28"/>
      <c r="MJ328" s="28"/>
      <c r="MK328" s="28"/>
      <c r="ML328" s="28"/>
      <c r="MM328" s="28"/>
    </row>
    <row r="329" spans="1:351" x14ac:dyDescent="0.3">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28"/>
      <c r="HU329" s="28"/>
      <c r="HV329" s="28"/>
      <c r="HW329" s="28"/>
      <c r="HX329" s="28"/>
      <c r="HY329" s="28"/>
      <c r="HZ329" s="28"/>
      <c r="IA329" s="28"/>
      <c r="IB329" s="28"/>
      <c r="IC329" s="28"/>
      <c r="ID329" s="28"/>
      <c r="IE329" s="28"/>
      <c r="IF329" s="28"/>
      <c r="IG329" s="28"/>
      <c r="IH329" s="28"/>
      <c r="II329" s="28"/>
      <c r="IJ329" s="28"/>
      <c r="IK329" s="28"/>
      <c r="IL329" s="28"/>
      <c r="IM329" s="28"/>
      <c r="IN329" s="28"/>
      <c r="IO329" s="28"/>
      <c r="IP329" s="28"/>
      <c r="IQ329" s="28"/>
      <c r="IR329" s="28"/>
      <c r="IS329" s="28"/>
      <c r="IT329" s="28"/>
      <c r="IU329" s="28"/>
      <c r="IV329" s="28"/>
      <c r="IW329" s="28"/>
      <c r="IX329" s="28"/>
      <c r="IY329" s="28"/>
      <c r="IZ329" s="28"/>
      <c r="JA329" s="28"/>
      <c r="JB329" s="28"/>
      <c r="JC329" s="28"/>
      <c r="JD329" s="28"/>
      <c r="JE329" s="28"/>
      <c r="JF329" s="28"/>
      <c r="JG329" s="28"/>
      <c r="JH329" s="28"/>
      <c r="JI329" s="28"/>
      <c r="JJ329" s="28"/>
      <c r="JK329" s="28"/>
      <c r="JL329" s="28"/>
      <c r="JM329" s="28"/>
      <c r="JN329" s="28"/>
      <c r="JO329" s="28"/>
      <c r="JP329" s="28"/>
      <c r="JQ329" s="28"/>
      <c r="JR329" s="28"/>
      <c r="JS329" s="28"/>
      <c r="JT329" s="28"/>
      <c r="JU329" s="28"/>
      <c r="JV329" s="28"/>
      <c r="JW329" s="28"/>
      <c r="JX329" s="28"/>
      <c r="JY329" s="28"/>
      <c r="JZ329" s="28"/>
      <c r="KA329" s="28"/>
      <c r="KB329" s="28"/>
      <c r="KC329" s="28"/>
      <c r="KD329" s="28"/>
      <c r="KE329" s="28"/>
      <c r="KF329" s="28"/>
      <c r="KG329" s="28"/>
      <c r="KH329" s="28"/>
      <c r="KI329" s="28"/>
      <c r="KJ329" s="28"/>
      <c r="KK329" s="28"/>
      <c r="KL329" s="28"/>
      <c r="KM329" s="28"/>
      <c r="KN329" s="28"/>
      <c r="KO329" s="28"/>
      <c r="KP329" s="28"/>
      <c r="KQ329" s="28"/>
      <c r="KR329" s="28"/>
      <c r="KS329" s="28"/>
      <c r="KT329" s="28"/>
      <c r="KU329" s="28"/>
      <c r="KV329" s="28"/>
      <c r="KW329" s="28"/>
      <c r="KX329" s="28"/>
      <c r="KY329" s="28"/>
      <c r="KZ329" s="28"/>
      <c r="LA329" s="28"/>
      <c r="LB329" s="28"/>
      <c r="LC329" s="28"/>
      <c r="LD329" s="28"/>
      <c r="LE329" s="28"/>
      <c r="LF329" s="28"/>
      <c r="LG329" s="28"/>
      <c r="LH329" s="28"/>
      <c r="LI329" s="28"/>
      <c r="LJ329" s="28"/>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row>
    <row r="330" spans="1:351" x14ac:dyDescent="0.3">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28"/>
      <c r="HU330" s="28"/>
      <c r="HV330" s="28"/>
      <c r="HW330" s="28"/>
      <c r="HX330" s="28"/>
      <c r="HY330" s="28"/>
      <c r="HZ330" s="28"/>
      <c r="IA330" s="28"/>
      <c r="IB330" s="28"/>
      <c r="IC330" s="28"/>
      <c r="ID330" s="28"/>
      <c r="IE330" s="28"/>
      <c r="IF330" s="28"/>
      <c r="IG330" s="28"/>
      <c r="IH330" s="28"/>
      <c r="II330" s="28"/>
      <c r="IJ330" s="28"/>
      <c r="IK330" s="28"/>
      <c r="IL330" s="28"/>
      <c r="IM330" s="28"/>
      <c r="IN330" s="28"/>
      <c r="IO330" s="28"/>
      <c r="IP330" s="28"/>
      <c r="IQ330" s="28"/>
      <c r="IR330" s="28"/>
      <c r="IS330" s="28"/>
      <c r="IT330" s="28"/>
      <c r="IU330" s="28"/>
      <c r="IV330" s="28"/>
      <c r="IW330" s="28"/>
      <c r="IX330" s="28"/>
      <c r="IY330" s="28"/>
      <c r="IZ330" s="28"/>
      <c r="JA330" s="28"/>
      <c r="JB330" s="28"/>
      <c r="JC330" s="28"/>
      <c r="JD330" s="28"/>
      <c r="JE330" s="28"/>
      <c r="JF330" s="28"/>
      <c r="JG330" s="28"/>
      <c r="JH330" s="28"/>
      <c r="JI330" s="28"/>
      <c r="JJ330" s="28"/>
      <c r="JK330" s="28"/>
      <c r="JL330" s="28"/>
      <c r="JM330" s="28"/>
      <c r="JN330" s="28"/>
      <c r="JO330" s="28"/>
      <c r="JP330" s="28"/>
      <c r="JQ330" s="28"/>
      <c r="JR330" s="28"/>
      <c r="JS330" s="28"/>
      <c r="JT330" s="28"/>
      <c r="JU330" s="28"/>
      <c r="JV330" s="28"/>
      <c r="JW330" s="28"/>
      <c r="JX330" s="28"/>
      <c r="JY330" s="28"/>
      <c r="JZ330" s="28"/>
      <c r="KA330" s="28"/>
      <c r="KB330" s="28"/>
      <c r="KC330" s="28"/>
      <c r="KD330" s="28"/>
      <c r="KE330" s="28"/>
      <c r="KF330" s="28"/>
      <c r="KG330" s="28"/>
      <c r="KH330" s="28"/>
      <c r="KI330" s="28"/>
      <c r="KJ330" s="28"/>
      <c r="KK330" s="28"/>
      <c r="KL330" s="28"/>
      <c r="KM330" s="28"/>
      <c r="KN330" s="28"/>
      <c r="KO330" s="28"/>
      <c r="KP330" s="28"/>
      <c r="KQ330" s="28"/>
      <c r="KR330" s="28"/>
      <c r="KS330" s="28"/>
      <c r="KT330" s="28"/>
      <c r="KU330" s="28"/>
      <c r="KV330" s="28"/>
      <c r="KW330" s="28"/>
      <c r="KX330" s="28"/>
      <c r="KY330" s="28"/>
      <c r="KZ330" s="28"/>
      <c r="LA330" s="28"/>
      <c r="LB330" s="28"/>
      <c r="LC330" s="28"/>
      <c r="LD330" s="28"/>
      <c r="LE330" s="28"/>
      <c r="LF330" s="28"/>
      <c r="LG330" s="28"/>
      <c r="LH330" s="28"/>
      <c r="LI330" s="28"/>
      <c r="LJ330" s="28"/>
      <c r="LK330" s="28"/>
      <c r="LL330" s="28"/>
      <c r="LM330" s="28"/>
      <c r="LN330" s="28"/>
      <c r="LO330" s="28"/>
      <c r="LP330" s="28"/>
      <c r="LQ330" s="28"/>
      <c r="LR330" s="28"/>
      <c r="LS330" s="28"/>
      <c r="LT330" s="28"/>
      <c r="LU330" s="28"/>
      <c r="LV330" s="28"/>
      <c r="LW330" s="28"/>
      <c r="LX330" s="28"/>
      <c r="LY330" s="28"/>
      <c r="LZ330" s="28"/>
      <c r="MA330" s="28"/>
      <c r="MB330" s="28"/>
      <c r="MC330" s="28"/>
      <c r="MD330" s="28"/>
      <c r="ME330" s="28"/>
      <c r="MF330" s="28"/>
      <c r="MG330" s="28"/>
      <c r="MH330" s="28"/>
      <c r="MI330" s="28"/>
      <c r="MJ330" s="28"/>
      <c r="MK330" s="28"/>
      <c r="ML330" s="28"/>
      <c r="MM330" s="28"/>
    </row>
    <row r="331" spans="1:351" x14ac:dyDescent="0.3">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28"/>
      <c r="HU331" s="28"/>
      <c r="HV331" s="28"/>
      <c r="HW331" s="28"/>
      <c r="HX331" s="28"/>
      <c r="HY331" s="28"/>
      <c r="HZ331" s="28"/>
      <c r="IA331" s="28"/>
      <c r="IB331" s="28"/>
      <c r="IC331" s="28"/>
      <c r="ID331" s="28"/>
      <c r="IE331" s="28"/>
      <c r="IF331" s="28"/>
      <c r="IG331" s="28"/>
      <c r="IH331" s="28"/>
      <c r="II331" s="28"/>
      <c r="IJ331" s="28"/>
      <c r="IK331" s="28"/>
      <c r="IL331" s="28"/>
      <c r="IM331" s="28"/>
      <c r="IN331" s="28"/>
      <c r="IO331" s="28"/>
      <c r="IP331" s="28"/>
      <c r="IQ331" s="28"/>
      <c r="IR331" s="28"/>
      <c r="IS331" s="28"/>
      <c r="IT331" s="28"/>
      <c r="IU331" s="28"/>
      <c r="IV331" s="28"/>
      <c r="IW331" s="28"/>
      <c r="IX331" s="28"/>
      <c r="IY331" s="28"/>
      <c r="IZ331" s="28"/>
      <c r="JA331" s="28"/>
      <c r="JB331" s="28"/>
      <c r="JC331" s="28"/>
      <c r="JD331" s="28"/>
      <c r="JE331" s="28"/>
      <c r="JF331" s="28"/>
      <c r="JG331" s="28"/>
      <c r="JH331" s="28"/>
      <c r="JI331" s="28"/>
      <c r="JJ331" s="28"/>
      <c r="JK331" s="28"/>
      <c r="JL331" s="28"/>
      <c r="JM331" s="28"/>
      <c r="JN331" s="28"/>
      <c r="JO331" s="28"/>
      <c r="JP331" s="28"/>
      <c r="JQ331" s="28"/>
      <c r="JR331" s="28"/>
      <c r="JS331" s="28"/>
      <c r="JT331" s="28"/>
      <c r="JU331" s="28"/>
      <c r="JV331" s="28"/>
      <c r="JW331" s="28"/>
      <c r="JX331" s="28"/>
      <c r="JY331" s="28"/>
      <c r="JZ331" s="28"/>
      <c r="KA331" s="28"/>
      <c r="KB331" s="28"/>
      <c r="KC331" s="28"/>
      <c r="KD331" s="28"/>
      <c r="KE331" s="28"/>
      <c r="KF331" s="28"/>
      <c r="KG331" s="28"/>
      <c r="KH331" s="28"/>
      <c r="KI331" s="28"/>
      <c r="KJ331" s="28"/>
      <c r="KK331" s="28"/>
      <c r="KL331" s="28"/>
      <c r="KM331" s="28"/>
      <c r="KN331" s="28"/>
      <c r="KO331" s="28"/>
      <c r="KP331" s="28"/>
      <c r="KQ331" s="28"/>
      <c r="KR331" s="28"/>
      <c r="KS331" s="28"/>
      <c r="KT331" s="28"/>
      <c r="KU331" s="28"/>
      <c r="KV331" s="28"/>
      <c r="KW331" s="28"/>
      <c r="KX331" s="28"/>
      <c r="KY331" s="28"/>
      <c r="KZ331" s="28"/>
      <c r="LA331" s="28"/>
      <c r="LB331" s="28"/>
      <c r="LC331" s="28"/>
      <c r="LD331" s="28"/>
      <c r="LE331" s="28"/>
      <c r="LF331" s="28"/>
      <c r="LG331" s="28"/>
      <c r="LH331" s="28"/>
      <c r="LI331" s="28"/>
      <c r="LJ331" s="28"/>
      <c r="LK331" s="28"/>
      <c r="LL331" s="28"/>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row>
    <row r="332" spans="1:351" x14ac:dyDescent="0.3">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c r="IH332" s="28"/>
      <c r="II332" s="28"/>
      <c r="IJ332" s="28"/>
      <c r="IK332" s="28"/>
      <c r="IL332" s="28"/>
      <c r="IM332" s="28"/>
      <c r="IN332" s="28"/>
      <c r="IO332" s="28"/>
      <c r="IP332" s="28"/>
      <c r="IQ332" s="28"/>
      <c r="IR332" s="28"/>
      <c r="IS332" s="28"/>
      <c r="IT332" s="28"/>
      <c r="IU332" s="28"/>
      <c r="IV332" s="28"/>
      <c r="IW332" s="28"/>
      <c r="IX332" s="28"/>
      <c r="IY332" s="28"/>
      <c r="IZ332" s="28"/>
      <c r="JA332" s="28"/>
      <c r="JB332" s="28"/>
      <c r="JC332" s="28"/>
      <c r="JD332" s="28"/>
      <c r="JE332" s="28"/>
      <c r="JF332" s="28"/>
      <c r="JG332" s="28"/>
      <c r="JH332" s="28"/>
      <c r="JI332" s="28"/>
      <c r="JJ332" s="28"/>
      <c r="JK332" s="28"/>
      <c r="JL332" s="28"/>
      <c r="JM332" s="28"/>
      <c r="JN332" s="28"/>
      <c r="JO332" s="28"/>
      <c r="JP332" s="28"/>
      <c r="JQ332" s="28"/>
      <c r="JR332" s="28"/>
      <c r="JS332" s="28"/>
      <c r="JT332" s="28"/>
      <c r="JU332" s="28"/>
      <c r="JV332" s="28"/>
      <c r="JW332" s="28"/>
      <c r="JX332" s="28"/>
      <c r="JY332" s="28"/>
      <c r="JZ332" s="28"/>
      <c r="KA332" s="28"/>
      <c r="KB332" s="28"/>
      <c r="KC332" s="28"/>
      <c r="KD332" s="28"/>
      <c r="KE332" s="28"/>
      <c r="KF332" s="28"/>
      <c r="KG332" s="28"/>
      <c r="KH332" s="28"/>
      <c r="KI332" s="28"/>
      <c r="KJ332" s="28"/>
      <c r="KK332" s="28"/>
      <c r="KL332" s="28"/>
      <c r="KM332" s="28"/>
      <c r="KN332" s="28"/>
      <c r="KO332" s="28"/>
      <c r="KP332" s="28"/>
      <c r="KQ332" s="28"/>
      <c r="KR332" s="28"/>
      <c r="KS332" s="28"/>
      <c r="KT332" s="28"/>
      <c r="KU332" s="28"/>
      <c r="KV332" s="28"/>
      <c r="KW332" s="28"/>
      <c r="KX332" s="28"/>
      <c r="KY332" s="28"/>
      <c r="KZ332" s="28"/>
      <c r="LA332" s="28"/>
      <c r="LB332" s="28"/>
      <c r="LC332" s="28"/>
      <c r="LD332" s="28"/>
      <c r="LE332" s="28"/>
      <c r="LF332" s="28"/>
      <c r="LG332" s="28"/>
      <c r="LH332" s="28"/>
      <c r="LI332" s="28"/>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row>
    <row r="333" spans="1:351" x14ac:dyDescent="0.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28"/>
      <c r="HU333" s="28"/>
      <c r="HV333" s="28"/>
      <c r="HW333" s="28"/>
      <c r="HX333" s="28"/>
      <c r="HY333" s="28"/>
      <c r="HZ333" s="28"/>
      <c r="IA333" s="28"/>
      <c r="IB333" s="28"/>
      <c r="IC333" s="28"/>
      <c r="ID333" s="28"/>
      <c r="IE333" s="28"/>
      <c r="IF333" s="28"/>
      <c r="IG333" s="28"/>
      <c r="IH333" s="28"/>
      <c r="II333" s="28"/>
      <c r="IJ333" s="28"/>
      <c r="IK333" s="28"/>
      <c r="IL333" s="28"/>
      <c r="IM333" s="28"/>
      <c r="IN333" s="28"/>
      <c r="IO333" s="28"/>
      <c r="IP333" s="28"/>
      <c r="IQ333" s="28"/>
      <c r="IR333" s="28"/>
      <c r="IS333" s="28"/>
      <c r="IT333" s="28"/>
      <c r="IU333" s="28"/>
      <c r="IV333" s="28"/>
      <c r="IW333" s="28"/>
      <c r="IX333" s="28"/>
      <c r="IY333" s="28"/>
      <c r="IZ333" s="28"/>
      <c r="JA333" s="28"/>
      <c r="JB333" s="28"/>
      <c r="JC333" s="28"/>
      <c r="JD333" s="28"/>
      <c r="JE333" s="28"/>
      <c r="JF333" s="28"/>
      <c r="JG333" s="28"/>
      <c r="JH333" s="28"/>
      <c r="JI333" s="28"/>
      <c r="JJ333" s="28"/>
      <c r="JK333" s="28"/>
      <c r="JL333" s="28"/>
      <c r="JM333" s="28"/>
      <c r="JN333" s="28"/>
      <c r="JO333" s="28"/>
      <c r="JP333" s="28"/>
      <c r="JQ333" s="28"/>
      <c r="JR333" s="28"/>
      <c r="JS333" s="28"/>
      <c r="JT333" s="28"/>
      <c r="JU333" s="28"/>
      <c r="JV333" s="28"/>
      <c r="JW333" s="28"/>
      <c r="JX333" s="28"/>
      <c r="JY333" s="28"/>
      <c r="JZ333" s="28"/>
      <c r="KA333" s="28"/>
      <c r="KB333" s="28"/>
      <c r="KC333" s="28"/>
      <c r="KD333" s="28"/>
      <c r="KE333" s="28"/>
      <c r="KF333" s="28"/>
      <c r="KG333" s="28"/>
      <c r="KH333" s="28"/>
      <c r="KI333" s="28"/>
      <c r="KJ333" s="28"/>
      <c r="KK333" s="28"/>
      <c r="KL333" s="28"/>
      <c r="KM333" s="28"/>
      <c r="KN333" s="28"/>
      <c r="KO333" s="28"/>
      <c r="KP333" s="28"/>
      <c r="KQ333" s="28"/>
      <c r="KR333" s="28"/>
      <c r="KS333" s="28"/>
      <c r="KT333" s="28"/>
      <c r="KU333" s="28"/>
      <c r="KV333" s="28"/>
      <c r="KW333" s="28"/>
      <c r="KX333" s="28"/>
      <c r="KY333" s="28"/>
      <c r="KZ333" s="28"/>
      <c r="LA333" s="28"/>
      <c r="LB333" s="28"/>
      <c r="LC333" s="28"/>
      <c r="LD333" s="28"/>
      <c r="LE333" s="28"/>
      <c r="LF333" s="28"/>
      <c r="LG333" s="28"/>
      <c r="LH333" s="28"/>
      <c r="LI333" s="28"/>
      <c r="LJ333" s="28"/>
      <c r="LK333" s="28"/>
      <c r="LL333" s="28"/>
      <c r="LM333" s="28"/>
      <c r="LN333" s="28"/>
      <c r="LO333" s="28"/>
      <c r="LP333" s="28"/>
      <c r="LQ333" s="28"/>
      <c r="LR333" s="28"/>
      <c r="LS333" s="28"/>
      <c r="LT333" s="28"/>
      <c r="LU333" s="28"/>
      <c r="LV333" s="28"/>
      <c r="LW333" s="28"/>
      <c r="LX333" s="28"/>
      <c r="LY333" s="28"/>
      <c r="LZ333" s="28"/>
      <c r="MA333" s="28"/>
      <c r="MB333" s="28"/>
      <c r="MC333" s="28"/>
      <c r="MD333" s="28"/>
      <c r="ME333" s="28"/>
      <c r="MF333" s="28"/>
      <c r="MG333" s="28"/>
      <c r="MH333" s="28"/>
      <c r="MI333" s="28"/>
      <c r="MJ333" s="28"/>
      <c r="MK333" s="28"/>
      <c r="ML333" s="28"/>
      <c r="MM333" s="28"/>
    </row>
    <row r="334" spans="1:351" x14ac:dyDescent="0.3">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28"/>
      <c r="HU334" s="28"/>
      <c r="HV334" s="28"/>
      <c r="HW334" s="28"/>
      <c r="HX334" s="28"/>
      <c r="HY334" s="28"/>
      <c r="HZ334" s="28"/>
      <c r="IA334" s="28"/>
      <c r="IB334" s="28"/>
      <c r="IC334" s="28"/>
      <c r="ID334" s="28"/>
      <c r="IE334" s="28"/>
      <c r="IF334" s="28"/>
      <c r="IG334" s="28"/>
      <c r="IH334" s="28"/>
      <c r="II334" s="28"/>
      <c r="IJ334" s="28"/>
      <c r="IK334" s="28"/>
      <c r="IL334" s="28"/>
      <c r="IM334" s="28"/>
      <c r="IN334" s="28"/>
      <c r="IO334" s="28"/>
      <c r="IP334" s="28"/>
      <c r="IQ334" s="28"/>
      <c r="IR334" s="28"/>
      <c r="IS334" s="28"/>
      <c r="IT334" s="28"/>
      <c r="IU334" s="28"/>
      <c r="IV334" s="28"/>
      <c r="IW334" s="28"/>
      <c r="IX334" s="28"/>
      <c r="IY334" s="28"/>
      <c r="IZ334" s="28"/>
      <c r="JA334" s="28"/>
      <c r="JB334" s="28"/>
      <c r="JC334" s="28"/>
      <c r="JD334" s="28"/>
      <c r="JE334" s="28"/>
      <c r="JF334" s="28"/>
      <c r="JG334" s="28"/>
      <c r="JH334" s="28"/>
      <c r="JI334" s="28"/>
      <c r="JJ334" s="28"/>
      <c r="JK334" s="28"/>
      <c r="JL334" s="28"/>
      <c r="JM334" s="28"/>
      <c r="JN334" s="28"/>
      <c r="JO334" s="28"/>
      <c r="JP334" s="28"/>
      <c r="JQ334" s="28"/>
      <c r="JR334" s="28"/>
      <c r="JS334" s="28"/>
      <c r="JT334" s="28"/>
      <c r="JU334" s="28"/>
      <c r="JV334" s="28"/>
      <c r="JW334" s="28"/>
      <c r="JX334" s="28"/>
      <c r="JY334" s="28"/>
      <c r="JZ334" s="28"/>
      <c r="KA334" s="28"/>
      <c r="KB334" s="28"/>
      <c r="KC334" s="28"/>
      <c r="KD334" s="28"/>
      <c r="KE334" s="28"/>
      <c r="KF334" s="28"/>
      <c r="KG334" s="28"/>
      <c r="KH334" s="28"/>
      <c r="KI334" s="28"/>
      <c r="KJ334" s="28"/>
      <c r="KK334" s="28"/>
      <c r="KL334" s="28"/>
      <c r="KM334" s="28"/>
      <c r="KN334" s="28"/>
      <c r="KO334" s="28"/>
      <c r="KP334" s="28"/>
      <c r="KQ334" s="28"/>
      <c r="KR334" s="28"/>
      <c r="KS334" s="28"/>
      <c r="KT334" s="28"/>
      <c r="KU334" s="28"/>
      <c r="KV334" s="28"/>
      <c r="KW334" s="28"/>
      <c r="KX334" s="28"/>
      <c r="KY334" s="28"/>
      <c r="KZ334" s="28"/>
      <c r="LA334" s="28"/>
      <c r="LB334" s="28"/>
      <c r="LC334" s="28"/>
      <c r="LD334" s="28"/>
      <c r="LE334" s="28"/>
      <c r="LF334" s="28"/>
      <c r="LG334" s="28"/>
      <c r="LH334" s="28"/>
      <c r="LI334" s="28"/>
      <c r="LJ334" s="28"/>
      <c r="LK334" s="28"/>
      <c r="LL334" s="28"/>
      <c r="LM334" s="28"/>
      <c r="LN334" s="28"/>
      <c r="LO334" s="28"/>
      <c r="LP334" s="28"/>
      <c r="LQ334" s="28"/>
      <c r="LR334" s="28"/>
      <c r="LS334" s="28"/>
      <c r="LT334" s="28"/>
      <c r="LU334" s="28"/>
      <c r="LV334" s="28"/>
      <c r="LW334" s="28"/>
      <c r="LX334" s="28"/>
      <c r="LY334" s="28"/>
      <c r="LZ334" s="28"/>
      <c r="MA334" s="28"/>
      <c r="MB334" s="28"/>
      <c r="MC334" s="28"/>
      <c r="MD334" s="28"/>
      <c r="ME334" s="28"/>
      <c r="MF334" s="28"/>
      <c r="MG334" s="28"/>
      <c r="MH334" s="28"/>
      <c r="MI334" s="28"/>
      <c r="MJ334" s="28"/>
      <c r="MK334" s="28"/>
      <c r="ML334" s="28"/>
      <c r="MM334" s="28"/>
    </row>
    <row r="335" spans="1:351" x14ac:dyDescent="0.3">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28"/>
      <c r="HU335" s="28"/>
      <c r="HV335" s="28"/>
      <c r="HW335" s="28"/>
      <c r="HX335" s="28"/>
      <c r="HY335" s="28"/>
      <c r="HZ335" s="28"/>
      <c r="IA335" s="28"/>
      <c r="IB335" s="28"/>
      <c r="IC335" s="28"/>
      <c r="ID335" s="28"/>
      <c r="IE335" s="28"/>
      <c r="IF335" s="28"/>
      <c r="IG335" s="28"/>
      <c r="IH335" s="28"/>
      <c r="II335" s="28"/>
      <c r="IJ335" s="28"/>
      <c r="IK335" s="28"/>
      <c r="IL335" s="28"/>
      <c r="IM335" s="28"/>
      <c r="IN335" s="28"/>
      <c r="IO335" s="28"/>
      <c r="IP335" s="28"/>
      <c r="IQ335" s="28"/>
      <c r="IR335" s="28"/>
      <c r="IS335" s="28"/>
      <c r="IT335" s="28"/>
      <c r="IU335" s="28"/>
      <c r="IV335" s="28"/>
      <c r="IW335" s="28"/>
      <c r="IX335" s="28"/>
      <c r="IY335" s="28"/>
      <c r="IZ335" s="28"/>
      <c r="JA335" s="28"/>
      <c r="JB335" s="28"/>
      <c r="JC335" s="28"/>
      <c r="JD335" s="28"/>
      <c r="JE335" s="28"/>
      <c r="JF335" s="28"/>
      <c r="JG335" s="28"/>
      <c r="JH335" s="28"/>
      <c r="JI335" s="28"/>
      <c r="JJ335" s="28"/>
      <c r="JK335" s="28"/>
      <c r="JL335" s="28"/>
      <c r="JM335" s="28"/>
      <c r="JN335" s="28"/>
      <c r="JO335" s="28"/>
      <c r="JP335" s="28"/>
      <c r="JQ335" s="28"/>
      <c r="JR335" s="28"/>
      <c r="JS335" s="28"/>
      <c r="JT335" s="28"/>
      <c r="JU335" s="28"/>
      <c r="JV335" s="28"/>
      <c r="JW335" s="28"/>
      <c r="JX335" s="28"/>
      <c r="JY335" s="28"/>
      <c r="JZ335" s="28"/>
      <c r="KA335" s="28"/>
      <c r="KB335" s="28"/>
      <c r="KC335" s="28"/>
      <c r="KD335" s="28"/>
      <c r="KE335" s="28"/>
      <c r="KF335" s="28"/>
      <c r="KG335" s="28"/>
      <c r="KH335" s="28"/>
      <c r="KI335" s="28"/>
      <c r="KJ335" s="28"/>
      <c r="KK335" s="28"/>
      <c r="KL335" s="28"/>
      <c r="KM335" s="28"/>
      <c r="KN335" s="28"/>
      <c r="KO335" s="28"/>
      <c r="KP335" s="28"/>
      <c r="KQ335" s="28"/>
      <c r="KR335" s="28"/>
      <c r="KS335" s="28"/>
      <c r="KT335" s="28"/>
      <c r="KU335" s="28"/>
      <c r="KV335" s="28"/>
      <c r="KW335" s="28"/>
      <c r="KX335" s="28"/>
      <c r="KY335" s="28"/>
      <c r="KZ335" s="28"/>
      <c r="LA335" s="28"/>
      <c r="LB335" s="28"/>
      <c r="LC335" s="28"/>
      <c r="LD335" s="28"/>
      <c r="LE335" s="28"/>
      <c r="LF335" s="28"/>
      <c r="LG335" s="28"/>
      <c r="LH335" s="28"/>
      <c r="LI335" s="28"/>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row>
    <row r="336" spans="1:351" x14ac:dyDescent="0.3">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28"/>
      <c r="HU336" s="28"/>
      <c r="HV336" s="28"/>
      <c r="HW336" s="28"/>
      <c r="HX336" s="28"/>
      <c r="HY336" s="28"/>
      <c r="HZ336" s="28"/>
      <c r="IA336" s="28"/>
      <c r="IB336" s="28"/>
      <c r="IC336" s="28"/>
      <c r="ID336" s="28"/>
      <c r="IE336" s="28"/>
      <c r="IF336" s="28"/>
      <c r="IG336" s="28"/>
      <c r="IH336" s="28"/>
      <c r="II336" s="28"/>
      <c r="IJ336" s="28"/>
      <c r="IK336" s="28"/>
      <c r="IL336" s="28"/>
      <c r="IM336" s="28"/>
      <c r="IN336" s="28"/>
      <c r="IO336" s="28"/>
      <c r="IP336" s="28"/>
      <c r="IQ336" s="28"/>
      <c r="IR336" s="28"/>
      <c r="IS336" s="28"/>
      <c r="IT336" s="28"/>
      <c r="IU336" s="28"/>
      <c r="IV336" s="28"/>
      <c r="IW336" s="28"/>
      <c r="IX336" s="28"/>
      <c r="IY336" s="28"/>
      <c r="IZ336" s="28"/>
      <c r="JA336" s="28"/>
      <c r="JB336" s="28"/>
      <c r="JC336" s="28"/>
      <c r="JD336" s="28"/>
      <c r="JE336" s="28"/>
      <c r="JF336" s="28"/>
      <c r="JG336" s="28"/>
      <c r="JH336" s="28"/>
      <c r="JI336" s="28"/>
      <c r="JJ336" s="28"/>
      <c r="JK336" s="28"/>
      <c r="JL336" s="28"/>
      <c r="JM336" s="28"/>
      <c r="JN336" s="28"/>
      <c r="JO336" s="28"/>
      <c r="JP336" s="28"/>
      <c r="JQ336" s="28"/>
      <c r="JR336" s="28"/>
      <c r="JS336" s="28"/>
      <c r="JT336" s="28"/>
      <c r="JU336" s="28"/>
      <c r="JV336" s="28"/>
      <c r="JW336" s="28"/>
      <c r="JX336" s="28"/>
      <c r="JY336" s="28"/>
      <c r="JZ336" s="28"/>
      <c r="KA336" s="28"/>
      <c r="KB336" s="28"/>
      <c r="KC336" s="28"/>
      <c r="KD336" s="28"/>
      <c r="KE336" s="28"/>
      <c r="KF336" s="28"/>
      <c r="KG336" s="28"/>
      <c r="KH336" s="28"/>
      <c r="KI336" s="28"/>
      <c r="KJ336" s="28"/>
      <c r="KK336" s="28"/>
      <c r="KL336" s="28"/>
      <c r="KM336" s="28"/>
      <c r="KN336" s="28"/>
      <c r="KO336" s="28"/>
      <c r="KP336" s="28"/>
      <c r="KQ336" s="28"/>
      <c r="KR336" s="28"/>
      <c r="KS336" s="28"/>
      <c r="KT336" s="28"/>
      <c r="KU336" s="28"/>
      <c r="KV336" s="28"/>
      <c r="KW336" s="28"/>
      <c r="KX336" s="28"/>
      <c r="KY336" s="28"/>
      <c r="KZ336" s="28"/>
      <c r="LA336" s="28"/>
      <c r="LB336" s="28"/>
      <c r="LC336" s="28"/>
      <c r="LD336" s="28"/>
      <c r="LE336" s="28"/>
      <c r="LF336" s="28"/>
      <c r="LG336" s="28"/>
      <c r="LH336" s="28"/>
      <c r="LI336" s="28"/>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row>
    <row r="337" spans="1:351" x14ac:dyDescent="0.3">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28"/>
      <c r="HU337" s="28"/>
      <c r="HV337" s="28"/>
      <c r="HW337" s="28"/>
      <c r="HX337" s="28"/>
      <c r="HY337" s="28"/>
      <c r="HZ337" s="28"/>
      <c r="IA337" s="28"/>
      <c r="IB337" s="28"/>
      <c r="IC337" s="28"/>
      <c r="ID337" s="28"/>
      <c r="IE337" s="28"/>
      <c r="IF337" s="28"/>
      <c r="IG337" s="28"/>
      <c r="IH337" s="28"/>
      <c r="II337" s="28"/>
      <c r="IJ337" s="28"/>
      <c r="IK337" s="28"/>
      <c r="IL337" s="28"/>
      <c r="IM337" s="28"/>
      <c r="IN337" s="28"/>
      <c r="IO337" s="28"/>
      <c r="IP337" s="28"/>
      <c r="IQ337" s="28"/>
      <c r="IR337" s="28"/>
      <c r="IS337" s="28"/>
      <c r="IT337" s="28"/>
      <c r="IU337" s="28"/>
      <c r="IV337" s="28"/>
      <c r="IW337" s="28"/>
      <c r="IX337" s="28"/>
      <c r="IY337" s="28"/>
      <c r="IZ337" s="28"/>
      <c r="JA337" s="28"/>
      <c r="JB337" s="28"/>
      <c r="JC337" s="28"/>
      <c r="JD337" s="28"/>
      <c r="JE337" s="28"/>
      <c r="JF337" s="28"/>
      <c r="JG337" s="28"/>
      <c r="JH337" s="28"/>
      <c r="JI337" s="28"/>
      <c r="JJ337" s="28"/>
      <c r="JK337" s="28"/>
      <c r="JL337" s="28"/>
      <c r="JM337" s="28"/>
      <c r="JN337" s="28"/>
      <c r="JO337" s="28"/>
      <c r="JP337" s="28"/>
      <c r="JQ337" s="28"/>
      <c r="JR337" s="28"/>
      <c r="JS337" s="28"/>
      <c r="JT337" s="28"/>
      <c r="JU337" s="28"/>
      <c r="JV337" s="28"/>
      <c r="JW337" s="28"/>
      <c r="JX337" s="28"/>
      <c r="JY337" s="28"/>
      <c r="JZ337" s="28"/>
      <c r="KA337" s="28"/>
      <c r="KB337" s="28"/>
      <c r="KC337" s="28"/>
      <c r="KD337" s="28"/>
      <c r="KE337" s="28"/>
      <c r="KF337" s="28"/>
      <c r="KG337" s="28"/>
      <c r="KH337" s="28"/>
      <c r="KI337" s="28"/>
      <c r="KJ337" s="28"/>
      <c r="KK337" s="28"/>
      <c r="KL337" s="28"/>
      <c r="KM337" s="28"/>
      <c r="KN337" s="28"/>
      <c r="KO337" s="28"/>
      <c r="KP337" s="28"/>
      <c r="KQ337" s="28"/>
      <c r="KR337" s="28"/>
      <c r="KS337" s="28"/>
      <c r="KT337" s="28"/>
      <c r="KU337" s="28"/>
      <c r="KV337" s="28"/>
      <c r="KW337" s="28"/>
      <c r="KX337" s="28"/>
      <c r="KY337" s="28"/>
      <c r="KZ337" s="28"/>
      <c r="LA337" s="28"/>
      <c r="LB337" s="28"/>
      <c r="LC337" s="28"/>
      <c r="LD337" s="28"/>
      <c r="LE337" s="28"/>
      <c r="LF337" s="28"/>
      <c r="LG337" s="28"/>
      <c r="LH337" s="28"/>
      <c r="LI337" s="28"/>
      <c r="LJ337" s="28"/>
      <c r="LK337" s="28"/>
      <c r="LL337" s="28"/>
      <c r="LM337" s="28"/>
      <c r="LN337" s="28"/>
      <c r="LO337" s="28"/>
      <c r="LP337" s="28"/>
      <c r="LQ337" s="28"/>
      <c r="LR337" s="28"/>
      <c r="LS337" s="28"/>
      <c r="LT337" s="28"/>
      <c r="LU337" s="28"/>
      <c r="LV337" s="28"/>
      <c r="LW337" s="28"/>
      <c r="LX337" s="28"/>
      <c r="LY337" s="28"/>
      <c r="LZ337" s="28"/>
      <c r="MA337" s="28"/>
      <c r="MB337" s="28"/>
      <c r="MC337" s="28"/>
      <c r="MD337" s="28"/>
      <c r="ME337" s="28"/>
      <c r="MF337" s="28"/>
      <c r="MG337" s="28"/>
      <c r="MH337" s="28"/>
      <c r="MI337" s="28"/>
      <c r="MJ337" s="28"/>
      <c r="MK337" s="28"/>
      <c r="ML337" s="28"/>
      <c r="MM337" s="28"/>
    </row>
    <row r="338" spans="1:351" x14ac:dyDescent="0.3">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28"/>
      <c r="HU338" s="28"/>
      <c r="HV338" s="28"/>
      <c r="HW338" s="28"/>
      <c r="HX338" s="28"/>
      <c r="HY338" s="28"/>
      <c r="HZ338" s="28"/>
      <c r="IA338" s="28"/>
      <c r="IB338" s="28"/>
      <c r="IC338" s="28"/>
      <c r="ID338" s="28"/>
      <c r="IE338" s="28"/>
      <c r="IF338" s="28"/>
      <c r="IG338" s="28"/>
      <c r="IH338" s="28"/>
      <c r="II338" s="28"/>
      <c r="IJ338" s="28"/>
      <c r="IK338" s="28"/>
      <c r="IL338" s="28"/>
      <c r="IM338" s="28"/>
      <c r="IN338" s="28"/>
      <c r="IO338" s="28"/>
      <c r="IP338" s="28"/>
      <c r="IQ338" s="28"/>
      <c r="IR338" s="28"/>
      <c r="IS338" s="28"/>
      <c r="IT338" s="28"/>
      <c r="IU338" s="28"/>
      <c r="IV338" s="28"/>
      <c r="IW338" s="28"/>
      <c r="IX338" s="28"/>
      <c r="IY338" s="28"/>
      <c r="IZ338" s="28"/>
      <c r="JA338" s="28"/>
      <c r="JB338" s="28"/>
      <c r="JC338" s="28"/>
      <c r="JD338" s="28"/>
      <c r="JE338" s="28"/>
      <c r="JF338" s="28"/>
      <c r="JG338" s="28"/>
      <c r="JH338" s="28"/>
      <c r="JI338" s="28"/>
      <c r="JJ338" s="28"/>
      <c r="JK338" s="28"/>
      <c r="JL338" s="28"/>
      <c r="JM338" s="28"/>
      <c r="JN338" s="28"/>
      <c r="JO338" s="28"/>
      <c r="JP338" s="28"/>
      <c r="JQ338" s="28"/>
      <c r="JR338" s="28"/>
      <c r="JS338" s="28"/>
      <c r="JT338" s="28"/>
      <c r="JU338" s="28"/>
      <c r="JV338" s="28"/>
      <c r="JW338" s="28"/>
      <c r="JX338" s="28"/>
      <c r="JY338" s="28"/>
      <c r="JZ338" s="28"/>
      <c r="KA338" s="28"/>
      <c r="KB338" s="28"/>
      <c r="KC338" s="28"/>
      <c r="KD338" s="28"/>
      <c r="KE338" s="28"/>
      <c r="KF338" s="28"/>
      <c r="KG338" s="28"/>
      <c r="KH338" s="28"/>
      <c r="KI338" s="28"/>
      <c r="KJ338" s="28"/>
      <c r="KK338" s="28"/>
      <c r="KL338" s="28"/>
      <c r="KM338" s="28"/>
      <c r="KN338" s="28"/>
      <c r="KO338" s="28"/>
      <c r="KP338" s="28"/>
      <c r="KQ338" s="28"/>
      <c r="KR338" s="28"/>
      <c r="KS338" s="28"/>
      <c r="KT338" s="28"/>
      <c r="KU338" s="28"/>
      <c r="KV338" s="28"/>
      <c r="KW338" s="28"/>
      <c r="KX338" s="28"/>
      <c r="KY338" s="28"/>
      <c r="KZ338" s="28"/>
      <c r="LA338" s="28"/>
      <c r="LB338" s="28"/>
      <c r="LC338" s="28"/>
      <c r="LD338" s="28"/>
      <c r="LE338" s="28"/>
      <c r="LF338" s="28"/>
      <c r="LG338" s="28"/>
      <c r="LH338" s="28"/>
      <c r="LI338" s="28"/>
      <c r="LJ338" s="28"/>
      <c r="LK338" s="28"/>
      <c r="LL338" s="28"/>
      <c r="LM338" s="28"/>
      <c r="LN338" s="28"/>
      <c r="LO338" s="28"/>
      <c r="LP338" s="28"/>
      <c r="LQ338" s="28"/>
      <c r="LR338" s="28"/>
      <c r="LS338" s="28"/>
      <c r="LT338" s="28"/>
      <c r="LU338" s="28"/>
      <c r="LV338" s="28"/>
      <c r="LW338" s="28"/>
      <c r="LX338" s="28"/>
      <c r="LY338" s="28"/>
      <c r="LZ338" s="28"/>
      <c r="MA338" s="28"/>
      <c r="MB338" s="28"/>
      <c r="MC338" s="28"/>
      <c r="MD338" s="28"/>
      <c r="ME338" s="28"/>
      <c r="MF338" s="28"/>
      <c r="MG338" s="28"/>
      <c r="MH338" s="28"/>
      <c r="MI338" s="28"/>
      <c r="MJ338" s="28"/>
      <c r="MK338" s="28"/>
      <c r="ML338" s="28"/>
      <c r="MM338" s="28"/>
    </row>
    <row r="339" spans="1:351" x14ac:dyDescent="0.3">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28"/>
      <c r="HU339" s="28"/>
      <c r="HV339" s="28"/>
      <c r="HW339" s="28"/>
      <c r="HX339" s="28"/>
      <c r="HY339" s="28"/>
      <c r="HZ339" s="28"/>
      <c r="IA339" s="28"/>
      <c r="IB339" s="28"/>
      <c r="IC339" s="28"/>
      <c r="ID339" s="28"/>
      <c r="IE339" s="28"/>
      <c r="IF339" s="28"/>
      <c r="IG339" s="28"/>
      <c r="IH339" s="28"/>
      <c r="II339" s="28"/>
      <c r="IJ339" s="28"/>
      <c r="IK339" s="28"/>
      <c r="IL339" s="28"/>
      <c r="IM339" s="28"/>
      <c r="IN339" s="28"/>
      <c r="IO339" s="28"/>
      <c r="IP339" s="28"/>
      <c r="IQ339" s="28"/>
      <c r="IR339" s="28"/>
      <c r="IS339" s="28"/>
      <c r="IT339" s="28"/>
      <c r="IU339" s="28"/>
      <c r="IV339" s="28"/>
      <c r="IW339" s="28"/>
      <c r="IX339" s="28"/>
      <c r="IY339" s="28"/>
      <c r="IZ339" s="28"/>
      <c r="JA339" s="28"/>
      <c r="JB339" s="28"/>
      <c r="JC339" s="28"/>
      <c r="JD339" s="28"/>
      <c r="JE339" s="28"/>
      <c r="JF339" s="28"/>
      <c r="JG339" s="28"/>
      <c r="JH339" s="28"/>
      <c r="JI339" s="28"/>
      <c r="JJ339" s="28"/>
      <c r="JK339" s="28"/>
      <c r="JL339" s="28"/>
      <c r="JM339" s="28"/>
      <c r="JN339" s="28"/>
      <c r="JO339" s="28"/>
      <c r="JP339" s="28"/>
      <c r="JQ339" s="28"/>
      <c r="JR339" s="28"/>
      <c r="JS339" s="28"/>
      <c r="JT339" s="28"/>
      <c r="JU339" s="28"/>
      <c r="JV339" s="28"/>
      <c r="JW339" s="28"/>
      <c r="JX339" s="28"/>
      <c r="JY339" s="28"/>
      <c r="JZ339" s="28"/>
      <c r="KA339" s="28"/>
      <c r="KB339" s="28"/>
      <c r="KC339" s="28"/>
      <c r="KD339" s="28"/>
      <c r="KE339" s="28"/>
      <c r="KF339" s="28"/>
      <c r="KG339" s="28"/>
      <c r="KH339" s="28"/>
      <c r="KI339" s="28"/>
      <c r="KJ339" s="28"/>
      <c r="KK339" s="28"/>
      <c r="KL339" s="28"/>
      <c r="KM339" s="28"/>
      <c r="KN339" s="28"/>
      <c r="KO339" s="28"/>
      <c r="KP339" s="28"/>
      <c r="KQ339" s="28"/>
      <c r="KR339" s="28"/>
      <c r="KS339" s="28"/>
      <c r="KT339" s="28"/>
      <c r="KU339" s="28"/>
      <c r="KV339" s="28"/>
      <c r="KW339" s="28"/>
      <c r="KX339" s="28"/>
      <c r="KY339" s="28"/>
      <c r="KZ339" s="28"/>
      <c r="LA339" s="28"/>
      <c r="LB339" s="28"/>
      <c r="LC339" s="28"/>
      <c r="LD339" s="28"/>
      <c r="LE339" s="28"/>
      <c r="LF339" s="28"/>
      <c r="LG339" s="28"/>
      <c r="LH339" s="28"/>
      <c r="LI339" s="28"/>
      <c r="LJ339" s="28"/>
      <c r="LK339" s="28"/>
      <c r="LL339" s="28"/>
      <c r="LM339" s="28"/>
      <c r="LN339" s="28"/>
      <c r="LO339" s="28"/>
      <c r="LP339" s="28"/>
      <c r="LQ339" s="28"/>
      <c r="LR339" s="28"/>
      <c r="LS339" s="28"/>
      <c r="LT339" s="28"/>
      <c r="LU339" s="28"/>
      <c r="LV339" s="28"/>
      <c r="LW339" s="28"/>
      <c r="LX339" s="28"/>
      <c r="LY339" s="28"/>
      <c r="LZ339" s="28"/>
      <c r="MA339" s="28"/>
      <c r="MB339" s="28"/>
      <c r="MC339" s="28"/>
      <c r="MD339" s="28"/>
      <c r="ME339" s="28"/>
      <c r="MF339" s="28"/>
      <c r="MG339" s="28"/>
      <c r="MH339" s="28"/>
      <c r="MI339" s="28"/>
      <c r="MJ339" s="28"/>
      <c r="MK339" s="28"/>
      <c r="ML339" s="28"/>
      <c r="MM339" s="28"/>
    </row>
    <row r="340" spans="1:351" x14ac:dyDescent="0.3">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28"/>
      <c r="HU340" s="28"/>
      <c r="HV340" s="28"/>
      <c r="HW340" s="28"/>
      <c r="HX340" s="28"/>
      <c r="HY340" s="28"/>
      <c r="HZ340" s="28"/>
      <c r="IA340" s="28"/>
      <c r="IB340" s="28"/>
      <c r="IC340" s="28"/>
      <c r="ID340" s="28"/>
      <c r="IE340" s="28"/>
      <c r="IF340" s="28"/>
      <c r="IG340" s="28"/>
      <c r="IH340" s="28"/>
      <c r="II340" s="28"/>
      <c r="IJ340" s="28"/>
      <c r="IK340" s="28"/>
      <c r="IL340" s="28"/>
      <c r="IM340" s="28"/>
      <c r="IN340" s="28"/>
      <c r="IO340" s="28"/>
      <c r="IP340" s="28"/>
      <c r="IQ340" s="28"/>
      <c r="IR340" s="28"/>
      <c r="IS340" s="28"/>
      <c r="IT340" s="28"/>
      <c r="IU340" s="28"/>
      <c r="IV340" s="28"/>
      <c r="IW340" s="28"/>
      <c r="IX340" s="28"/>
      <c r="IY340" s="28"/>
      <c r="IZ340" s="28"/>
      <c r="JA340" s="28"/>
      <c r="JB340" s="28"/>
      <c r="JC340" s="28"/>
      <c r="JD340" s="28"/>
      <c r="JE340" s="28"/>
      <c r="JF340" s="28"/>
      <c r="JG340" s="28"/>
      <c r="JH340" s="28"/>
      <c r="JI340" s="28"/>
      <c r="JJ340" s="28"/>
      <c r="JK340" s="28"/>
      <c r="JL340" s="28"/>
      <c r="JM340" s="28"/>
      <c r="JN340" s="28"/>
      <c r="JO340" s="28"/>
      <c r="JP340" s="28"/>
      <c r="JQ340" s="28"/>
      <c r="JR340" s="28"/>
      <c r="JS340" s="28"/>
      <c r="JT340" s="28"/>
      <c r="JU340" s="28"/>
      <c r="JV340" s="28"/>
      <c r="JW340" s="28"/>
      <c r="JX340" s="28"/>
      <c r="JY340" s="28"/>
      <c r="JZ340" s="28"/>
      <c r="KA340" s="28"/>
      <c r="KB340" s="28"/>
      <c r="KC340" s="28"/>
      <c r="KD340" s="28"/>
      <c r="KE340" s="28"/>
      <c r="KF340" s="28"/>
      <c r="KG340" s="28"/>
      <c r="KH340" s="28"/>
      <c r="KI340" s="28"/>
      <c r="KJ340" s="28"/>
      <c r="KK340" s="28"/>
      <c r="KL340" s="28"/>
      <c r="KM340" s="28"/>
      <c r="KN340" s="28"/>
      <c r="KO340" s="28"/>
      <c r="KP340" s="28"/>
      <c r="KQ340" s="28"/>
      <c r="KR340" s="28"/>
      <c r="KS340" s="28"/>
      <c r="KT340" s="28"/>
      <c r="KU340" s="28"/>
      <c r="KV340" s="28"/>
      <c r="KW340" s="28"/>
      <c r="KX340" s="28"/>
      <c r="KY340" s="28"/>
      <c r="KZ340" s="28"/>
      <c r="LA340" s="28"/>
      <c r="LB340" s="28"/>
      <c r="LC340" s="28"/>
      <c r="LD340" s="28"/>
      <c r="LE340" s="28"/>
      <c r="LF340" s="28"/>
      <c r="LG340" s="28"/>
      <c r="LH340" s="28"/>
      <c r="LI340" s="28"/>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c r="MK340" s="28"/>
      <c r="ML340" s="28"/>
      <c r="MM340" s="28"/>
    </row>
    <row r="341" spans="1:351" x14ac:dyDescent="0.3">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28"/>
      <c r="HU341" s="28"/>
      <c r="HV341" s="28"/>
      <c r="HW341" s="28"/>
      <c r="HX341" s="28"/>
      <c r="HY341" s="28"/>
      <c r="HZ341" s="28"/>
      <c r="IA341" s="28"/>
      <c r="IB341" s="28"/>
      <c r="IC341" s="28"/>
      <c r="ID341" s="28"/>
      <c r="IE341" s="28"/>
      <c r="IF341" s="28"/>
      <c r="IG341" s="28"/>
      <c r="IH341" s="28"/>
      <c r="II341" s="28"/>
      <c r="IJ341" s="28"/>
      <c r="IK341" s="28"/>
      <c r="IL341" s="28"/>
      <c r="IM341" s="28"/>
      <c r="IN341" s="28"/>
      <c r="IO341" s="28"/>
      <c r="IP341" s="28"/>
      <c r="IQ341" s="28"/>
      <c r="IR341" s="28"/>
      <c r="IS341" s="28"/>
      <c r="IT341" s="28"/>
      <c r="IU341" s="28"/>
      <c r="IV341" s="28"/>
      <c r="IW341" s="28"/>
      <c r="IX341" s="28"/>
      <c r="IY341" s="28"/>
      <c r="IZ341" s="28"/>
      <c r="JA341" s="28"/>
      <c r="JB341" s="28"/>
      <c r="JC341" s="28"/>
      <c r="JD341" s="28"/>
      <c r="JE341" s="28"/>
      <c r="JF341" s="28"/>
      <c r="JG341" s="28"/>
      <c r="JH341" s="28"/>
      <c r="JI341" s="28"/>
      <c r="JJ341" s="28"/>
      <c r="JK341" s="28"/>
      <c r="JL341" s="28"/>
      <c r="JM341" s="28"/>
      <c r="JN341" s="28"/>
      <c r="JO341" s="28"/>
      <c r="JP341" s="28"/>
      <c r="JQ341" s="28"/>
      <c r="JR341" s="28"/>
      <c r="JS341" s="28"/>
      <c r="JT341" s="28"/>
      <c r="JU341" s="28"/>
      <c r="JV341" s="28"/>
      <c r="JW341" s="28"/>
      <c r="JX341" s="28"/>
      <c r="JY341" s="28"/>
      <c r="JZ341" s="28"/>
      <c r="KA341" s="28"/>
      <c r="KB341" s="28"/>
      <c r="KC341" s="28"/>
      <c r="KD341" s="28"/>
      <c r="KE341" s="28"/>
      <c r="KF341" s="28"/>
      <c r="KG341" s="28"/>
      <c r="KH341" s="28"/>
      <c r="KI341" s="28"/>
      <c r="KJ341" s="28"/>
      <c r="KK341" s="28"/>
      <c r="KL341" s="28"/>
      <c r="KM341" s="28"/>
      <c r="KN341" s="28"/>
      <c r="KO341" s="28"/>
      <c r="KP341" s="28"/>
      <c r="KQ341" s="28"/>
      <c r="KR341" s="28"/>
      <c r="KS341" s="28"/>
      <c r="KT341" s="28"/>
      <c r="KU341" s="28"/>
      <c r="KV341" s="28"/>
      <c r="KW341" s="28"/>
      <c r="KX341" s="28"/>
      <c r="KY341" s="28"/>
      <c r="KZ341" s="28"/>
      <c r="LA341" s="28"/>
      <c r="LB341" s="28"/>
      <c r="LC341" s="28"/>
      <c r="LD341" s="28"/>
      <c r="LE341" s="28"/>
      <c r="LF341" s="28"/>
      <c r="LG341" s="28"/>
      <c r="LH341" s="28"/>
      <c r="LI341" s="28"/>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row>
    <row r="342" spans="1:351" x14ac:dyDescent="0.3">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28"/>
      <c r="HU342" s="28"/>
      <c r="HV342" s="28"/>
      <c r="HW342" s="28"/>
      <c r="HX342" s="28"/>
      <c r="HY342" s="28"/>
      <c r="HZ342" s="28"/>
      <c r="IA342" s="28"/>
      <c r="IB342" s="28"/>
      <c r="IC342" s="28"/>
      <c r="ID342" s="28"/>
      <c r="IE342" s="28"/>
      <c r="IF342" s="28"/>
      <c r="IG342" s="28"/>
      <c r="IH342" s="28"/>
      <c r="II342" s="28"/>
      <c r="IJ342" s="28"/>
      <c r="IK342" s="28"/>
      <c r="IL342" s="28"/>
      <c r="IM342" s="28"/>
      <c r="IN342" s="28"/>
      <c r="IO342" s="28"/>
      <c r="IP342" s="28"/>
      <c r="IQ342" s="28"/>
      <c r="IR342" s="28"/>
      <c r="IS342" s="28"/>
      <c r="IT342" s="28"/>
      <c r="IU342" s="28"/>
      <c r="IV342" s="28"/>
      <c r="IW342" s="28"/>
      <c r="IX342" s="28"/>
      <c r="IY342" s="28"/>
      <c r="IZ342" s="28"/>
      <c r="JA342" s="28"/>
      <c r="JB342" s="28"/>
      <c r="JC342" s="28"/>
      <c r="JD342" s="28"/>
      <c r="JE342" s="28"/>
      <c r="JF342" s="28"/>
      <c r="JG342" s="28"/>
      <c r="JH342" s="28"/>
      <c r="JI342" s="28"/>
      <c r="JJ342" s="28"/>
      <c r="JK342" s="28"/>
      <c r="JL342" s="28"/>
      <c r="JM342" s="28"/>
      <c r="JN342" s="28"/>
      <c r="JO342" s="28"/>
      <c r="JP342" s="28"/>
      <c r="JQ342" s="28"/>
      <c r="JR342" s="28"/>
      <c r="JS342" s="28"/>
      <c r="JT342" s="28"/>
      <c r="JU342" s="28"/>
      <c r="JV342" s="28"/>
      <c r="JW342" s="28"/>
      <c r="JX342" s="28"/>
      <c r="JY342" s="28"/>
      <c r="JZ342" s="28"/>
      <c r="KA342" s="28"/>
      <c r="KB342" s="28"/>
      <c r="KC342" s="28"/>
      <c r="KD342" s="28"/>
      <c r="KE342" s="28"/>
      <c r="KF342" s="28"/>
      <c r="KG342" s="28"/>
      <c r="KH342" s="28"/>
      <c r="KI342" s="28"/>
      <c r="KJ342" s="28"/>
      <c r="KK342" s="28"/>
      <c r="KL342" s="28"/>
      <c r="KM342" s="28"/>
      <c r="KN342" s="28"/>
      <c r="KO342" s="28"/>
      <c r="KP342" s="28"/>
      <c r="KQ342" s="28"/>
      <c r="KR342" s="28"/>
      <c r="KS342" s="28"/>
      <c r="KT342" s="28"/>
      <c r="KU342" s="28"/>
      <c r="KV342" s="28"/>
      <c r="KW342" s="28"/>
      <c r="KX342" s="28"/>
      <c r="KY342" s="28"/>
      <c r="KZ342" s="28"/>
      <c r="LA342" s="28"/>
      <c r="LB342" s="28"/>
      <c r="LC342" s="28"/>
      <c r="LD342" s="28"/>
      <c r="LE342" s="28"/>
      <c r="LF342" s="28"/>
      <c r="LG342" s="28"/>
      <c r="LH342" s="28"/>
      <c r="LI342" s="28"/>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row>
    <row r="343" spans="1:351" x14ac:dyDescent="0.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28"/>
      <c r="HU343" s="28"/>
      <c r="HV343" s="28"/>
      <c r="HW343" s="28"/>
      <c r="HX343" s="28"/>
      <c r="HY343" s="28"/>
      <c r="HZ343" s="28"/>
      <c r="IA343" s="28"/>
      <c r="IB343" s="28"/>
      <c r="IC343" s="28"/>
      <c r="ID343" s="28"/>
      <c r="IE343" s="28"/>
      <c r="IF343" s="28"/>
      <c r="IG343" s="28"/>
      <c r="IH343" s="28"/>
      <c r="II343" s="28"/>
      <c r="IJ343" s="28"/>
      <c r="IK343" s="28"/>
      <c r="IL343" s="28"/>
      <c r="IM343" s="28"/>
      <c r="IN343" s="28"/>
      <c r="IO343" s="28"/>
      <c r="IP343" s="28"/>
      <c r="IQ343" s="28"/>
      <c r="IR343" s="28"/>
      <c r="IS343" s="28"/>
      <c r="IT343" s="28"/>
      <c r="IU343" s="28"/>
      <c r="IV343" s="28"/>
      <c r="IW343" s="28"/>
      <c r="IX343" s="28"/>
      <c r="IY343" s="28"/>
      <c r="IZ343" s="28"/>
      <c r="JA343" s="28"/>
      <c r="JB343" s="28"/>
      <c r="JC343" s="28"/>
      <c r="JD343" s="28"/>
      <c r="JE343" s="28"/>
      <c r="JF343" s="28"/>
      <c r="JG343" s="28"/>
      <c r="JH343" s="28"/>
      <c r="JI343" s="28"/>
      <c r="JJ343" s="28"/>
      <c r="JK343" s="28"/>
      <c r="JL343" s="28"/>
      <c r="JM343" s="28"/>
      <c r="JN343" s="28"/>
      <c r="JO343" s="28"/>
      <c r="JP343" s="28"/>
      <c r="JQ343" s="28"/>
      <c r="JR343" s="28"/>
      <c r="JS343" s="28"/>
      <c r="JT343" s="28"/>
      <c r="JU343" s="28"/>
      <c r="JV343" s="28"/>
      <c r="JW343" s="28"/>
      <c r="JX343" s="28"/>
      <c r="JY343" s="28"/>
      <c r="JZ343" s="28"/>
      <c r="KA343" s="28"/>
      <c r="KB343" s="28"/>
      <c r="KC343" s="28"/>
      <c r="KD343" s="28"/>
      <c r="KE343" s="28"/>
      <c r="KF343" s="28"/>
      <c r="KG343" s="28"/>
      <c r="KH343" s="28"/>
      <c r="KI343" s="28"/>
      <c r="KJ343" s="28"/>
      <c r="KK343" s="28"/>
      <c r="KL343" s="28"/>
      <c r="KM343" s="28"/>
      <c r="KN343" s="28"/>
      <c r="KO343" s="28"/>
      <c r="KP343" s="28"/>
      <c r="KQ343" s="28"/>
      <c r="KR343" s="28"/>
      <c r="KS343" s="28"/>
      <c r="KT343" s="28"/>
      <c r="KU343" s="28"/>
      <c r="KV343" s="28"/>
      <c r="KW343" s="28"/>
      <c r="KX343" s="28"/>
      <c r="KY343" s="28"/>
      <c r="KZ343" s="28"/>
      <c r="LA343" s="28"/>
      <c r="LB343" s="28"/>
      <c r="LC343" s="28"/>
      <c r="LD343" s="28"/>
      <c r="LE343" s="28"/>
      <c r="LF343" s="28"/>
      <c r="LG343" s="28"/>
      <c r="LH343" s="28"/>
      <c r="LI343" s="28"/>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row>
    <row r="344" spans="1:351" x14ac:dyDescent="0.3">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28"/>
      <c r="HU344" s="28"/>
      <c r="HV344" s="28"/>
      <c r="HW344" s="28"/>
      <c r="HX344" s="28"/>
      <c r="HY344" s="28"/>
      <c r="HZ344" s="28"/>
      <c r="IA344" s="28"/>
      <c r="IB344" s="28"/>
      <c r="IC344" s="28"/>
      <c r="ID344" s="28"/>
      <c r="IE344" s="28"/>
      <c r="IF344" s="28"/>
      <c r="IG344" s="28"/>
      <c r="IH344" s="28"/>
      <c r="II344" s="28"/>
      <c r="IJ344" s="28"/>
      <c r="IK344" s="28"/>
      <c r="IL344" s="28"/>
      <c r="IM344" s="28"/>
      <c r="IN344" s="28"/>
      <c r="IO344" s="28"/>
      <c r="IP344" s="28"/>
      <c r="IQ344" s="28"/>
      <c r="IR344" s="28"/>
      <c r="IS344" s="28"/>
      <c r="IT344" s="28"/>
      <c r="IU344" s="28"/>
      <c r="IV344" s="28"/>
      <c r="IW344" s="28"/>
      <c r="IX344" s="28"/>
      <c r="IY344" s="28"/>
      <c r="IZ344" s="28"/>
      <c r="JA344" s="28"/>
      <c r="JB344" s="28"/>
      <c r="JC344" s="28"/>
      <c r="JD344" s="28"/>
      <c r="JE344" s="28"/>
      <c r="JF344" s="28"/>
      <c r="JG344" s="28"/>
      <c r="JH344" s="28"/>
      <c r="JI344" s="28"/>
      <c r="JJ344" s="28"/>
      <c r="JK344" s="28"/>
      <c r="JL344" s="28"/>
      <c r="JM344" s="28"/>
      <c r="JN344" s="28"/>
      <c r="JO344" s="28"/>
      <c r="JP344" s="28"/>
      <c r="JQ344" s="28"/>
      <c r="JR344" s="28"/>
      <c r="JS344" s="28"/>
      <c r="JT344" s="28"/>
      <c r="JU344" s="28"/>
      <c r="JV344" s="28"/>
      <c r="JW344" s="28"/>
      <c r="JX344" s="28"/>
      <c r="JY344" s="28"/>
      <c r="JZ344" s="28"/>
      <c r="KA344" s="28"/>
      <c r="KB344" s="28"/>
      <c r="KC344" s="28"/>
      <c r="KD344" s="28"/>
      <c r="KE344" s="28"/>
      <c r="KF344" s="28"/>
      <c r="KG344" s="28"/>
      <c r="KH344" s="28"/>
      <c r="KI344" s="28"/>
      <c r="KJ344" s="28"/>
      <c r="KK344" s="28"/>
      <c r="KL344" s="28"/>
      <c r="KM344" s="28"/>
      <c r="KN344" s="28"/>
      <c r="KO344" s="28"/>
      <c r="KP344" s="28"/>
      <c r="KQ344" s="28"/>
      <c r="KR344" s="28"/>
      <c r="KS344" s="28"/>
      <c r="KT344" s="28"/>
      <c r="KU344" s="28"/>
      <c r="KV344" s="28"/>
      <c r="KW344" s="28"/>
      <c r="KX344" s="28"/>
      <c r="KY344" s="28"/>
      <c r="KZ344" s="28"/>
      <c r="LA344" s="28"/>
      <c r="LB344" s="28"/>
      <c r="LC344" s="28"/>
      <c r="LD344" s="28"/>
      <c r="LE344" s="28"/>
      <c r="LF344" s="28"/>
      <c r="LG344" s="28"/>
      <c r="LH344" s="28"/>
      <c r="LI344" s="28"/>
      <c r="LJ344" s="28"/>
      <c r="LK344" s="28"/>
      <c r="LL344" s="28"/>
      <c r="LM344" s="28"/>
      <c r="LN344" s="28"/>
      <c r="LO344" s="28"/>
      <c r="LP344" s="28"/>
      <c r="LQ344" s="28"/>
      <c r="LR344" s="28"/>
      <c r="LS344" s="28"/>
      <c r="LT344" s="28"/>
      <c r="LU344" s="28"/>
      <c r="LV344" s="28"/>
      <c r="LW344" s="28"/>
      <c r="LX344" s="28"/>
      <c r="LY344" s="28"/>
      <c r="LZ344" s="28"/>
      <c r="MA344" s="28"/>
      <c r="MB344" s="28"/>
      <c r="MC344" s="28"/>
      <c r="MD344" s="28"/>
      <c r="ME344" s="28"/>
      <c r="MF344" s="28"/>
      <c r="MG344" s="28"/>
      <c r="MH344" s="28"/>
      <c r="MI344" s="28"/>
      <c r="MJ344" s="28"/>
      <c r="MK344" s="28"/>
      <c r="ML344" s="28"/>
      <c r="MM344" s="28"/>
    </row>
    <row r="345" spans="1:351" x14ac:dyDescent="0.3">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28"/>
      <c r="HU345" s="28"/>
      <c r="HV345" s="28"/>
      <c r="HW345" s="28"/>
      <c r="HX345" s="28"/>
      <c r="HY345" s="28"/>
      <c r="HZ345" s="28"/>
      <c r="IA345" s="28"/>
      <c r="IB345" s="28"/>
      <c r="IC345" s="28"/>
      <c r="ID345" s="28"/>
      <c r="IE345" s="28"/>
      <c r="IF345" s="28"/>
      <c r="IG345" s="28"/>
      <c r="IH345" s="28"/>
      <c r="II345" s="28"/>
      <c r="IJ345" s="28"/>
      <c r="IK345" s="28"/>
      <c r="IL345" s="28"/>
      <c r="IM345" s="28"/>
      <c r="IN345" s="28"/>
      <c r="IO345" s="28"/>
      <c r="IP345" s="28"/>
      <c r="IQ345" s="28"/>
      <c r="IR345" s="28"/>
      <c r="IS345" s="28"/>
      <c r="IT345" s="28"/>
      <c r="IU345" s="28"/>
      <c r="IV345" s="28"/>
      <c r="IW345" s="28"/>
      <c r="IX345" s="28"/>
      <c r="IY345" s="28"/>
      <c r="IZ345" s="28"/>
      <c r="JA345" s="28"/>
      <c r="JB345" s="28"/>
      <c r="JC345" s="28"/>
      <c r="JD345" s="28"/>
      <c r="JE345" s="28"/>
      <c r="JF345" s="28"/>
      <c r="JG345" s="28"/>
      <c r="JH345" s="28"/>
      <c r="JI345" s="28"/>
      <c r="JJ345" s="28"/>
      <c r="JK345" s="28"/>
      <c r="JL345" s="28"/>
      <c r="JM345" s="28"/>
      <c r="JN345" s="28"/>
      <c r="JO345" s="28"/>
      <c r="JP345" s="28"/>
      <c r="JQ345" s="28"/>
      <c r="JR345" s="28"/>
      <c r="JS345" s="28"/>
      <c r="JT345" s="28"/>
      <c r="JU345" s="28"/>
      <c r="JV345" s="28"/>
      <c r="JW345" s="28"/>
      <c r="JX345" s="28"/>
      <c r="JY345" s="28"/>
      <c r="JZ345" s="28"/>
      <c r="KA345" s="28"/>
      <c r="KB345" s="28"/>
      <c r="KC345" s="28"/>
      <c r="KD345" s="28"/>
      <c r="KE345" s="28"/>
      <c r="KF345" s="28"/>
      <c r="KG345" s="28"/>
      <c r="KH345" s="28"/>
      <c r="KI345" s="28"/>
      <c r="KJ345" s="28"/>
      <c r="KK345" s="28"/>
      <c r="KL345" s="28"/>
      <c r="KM345" s="28"/>
      <c r="KN345" s="28"/>
      <c r="KO345" s="28"/>
      <c r="KP345" s="28"/>
      <c r="KQ345" s="28"/>
      <c r="KR345" s="28"/>
      <c r="KS345" s="28"/>
      <c r="KT345" s="28"/>
      <c r="KU345" s="28"/>
      <c r="KV345" s="28"/>
      <c r="KW345" s="28"/>
      <c r="KX345" s="28"/>
      <c r="KY345" s="28"/>
      <c r="KZ345" s="28"/>
      <c r="LA345" s="28"/>
      <c r="LB345" s="28"/>
      <c r="LC345" s="28"/>
      <c r="LD345" s="28"/>
      <c r="LE345" s="28"/>
      <c r="LF345" s="28"/>
      <c r="LG345" s="28"/>
      <c r="LH345" s="28"/>
      <c r="LI345" s="28"/>
      <c r="LJ345" s="28"/>
      <c r="LK345" s="28"/>
      <c r="LL345" s="28"/>
      <c r="LM345" s="28"/>
      <c r="LN345" s="28"/>
      <c r="LO345" s="28"/>
      <c r="LP345" s="28"/>
      <c r="LQ345" s="28"/>
      <c r="LR345" s="28"/>
      <c r="LS345" s="28"/>
      <c r="LT345" s="28"/>
      <c r="LU345" s="28"/>
      <c r="LV345" s="28"/>
      <c r="LW345" s="28"/>
      <c r="LX345" s="28"/>
      <c r="LY345" s="28"/>
      <c r="LZ345" s="28"/>
      <c r="MA345" s="28"/>
      <c r="MB345" s="28"/>
      <c r="MC345" s="28"/>
      <c r="MD345" s="28"/>
      <c r="ME345" s="28"/>
      <c r="MF345" s="28"/>
      <c r="MG345" s="28"/>
      <c r="MH345" s="28"/>
      <c r="MI345" s="28"/>
      <c r="MJ345" s="28"/>
      <c r="MK345" s="28"/>
      <c r="ML345" s="28"/>
      <c r="MM345" s="28"/>
    </row>
    <row r="346" spans="1:351" x14ac:dyDescent="0.3">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28"/>
      <c r="HU346" s="28"/>
      <c r="HV346" s="28"/>
      <c r="HW346" s="28"/>
      <c r="HX346" s="28"/>
      <c r="HY346" s="28"/>
      <c r="HZ346" s="28"/>
      <c r="IA346" s="28"/>
      <c r="IB346" s="28"/>
      <c r="IC346" s="28"/>
      <c r="ID346" s="28"/>
      <c r="IE346" s="28"/>
      <c r="IF346" s="28"/>
      <c r="IG346" s="28"/>
      <c r="IH346" s="28"/>
      <c r="II346" s="28"/>
      <c r="IJ346" s="28"/>
      <c r="IK346" s="28"/>
      <c r="IL346" s="28"/>
      <c r="IM346" s="28"/>
      <c r="IN346" s="28"/>
      <c r="IO346" s="28"/>
      <c r="IP346" s="28"/>
      <c r="IQ346" s="28"/>
      <c r="IR346" s="28"/>
      <c r="IS346" s="28"/>
      <c r="IT346" s="28"/>
      <c r="IU346" s="28"/>
      <c r="IV346" s="28"/>
      <c r="IW346" s="28"/>
      <c r="IX346" s="28"/>
      <c r="IY346" s="28"/>
      <c r="IZ346" s="28"/>
      <c r="JA346" s="28"/>
      <c r="JB346" s="28"/>
      <c r="JC346" s="28"/>
      <c r="JD346" s="28"/>
      <c r="JE346" s="28"/>
      <c r="JF346" s="28"/>
      <c r="JG346" s="28"/>
      <c r="JH346" s="28"/>
      <c r="JI346" s="28"/>
      <c r="JJ346" s="28"/>
      <c r="JK346" s="28"/>
      <c r="JL346" s="28"/>
      <c r="JM346" s="28"/>
      <c r="JN346" s="28"/>
      <c r="JO346" s="28"/>
      <c r="JP346" s="28"/>
      <c r="JQ346" s="28"/>
      <c r="JR346" s="28"/>
      <c r="JS346" s="28"/>
      <c r="JT346" s="28"/>
      <c r="JU346" s="28"/>
      <c r="JV346" s="28"/>
      <c r="JW346" s="28"/>
      <c r="JX346" s="28"/>
      <c r="JY346" s="28"/>
      <c r="JZ346" s="28"/>
      <c r="KA346" s="28"/>
      <c r="KB346" s="28"/>
      <c r="KC346" s="28"/>
      <c r="KD346" s="28"/>
      <c r="KE346" s="28"/>
      <c r="KF346" s="28"/>
      <c r="KG346" s="28"/>
      <c r="KH346" s="28"/>
      <c r="KI346" s="28"/>
      <c r="KJ346" s="28"/>
      <c r="KK346" s="28"/>
      <c r="KL346" s="28"/>
      <c r="KM346" s="28"/>
      <c r="KN346" s="28"/>
      <c r="KO346" s="28"/>
      <c r="KP346" s="28"/>
      <c r="KQ346" s="28"/>
      <c r="KR346" s="28"/>
      <c r="KS346" s="28"/>
      <c r="KT346" s="28"/>
      <c r="KU346" s="28"/>
      <c r="KV346" s="28"/>
      <c r="KW346" s="28"/>
      <c r="KX346" s="28"/>
      <c r="KY346" s="28"/>
      <c r="KZ346" s="28"/>
      <c r="LA346" s="28"/>
      <c r="LB346" s="28"/>
      <c r="LC346" s="28"/>
      <c r="LD346" s="28"/>
      <c r="LE346" s="28"/>
      <c r="LF346" s="28"/>
      <c r="LG346" s="28"/>
      <c r="LH346" s="28"/>
      <c r="LI346" s="28"/>
      <c r="LJ346" s="28"/>
      <c r="LK346" s="28"/>
      <c r="LL346" s="28"/>
      <c r="LM346" s="28"/>
      <c r="LN346" s="28"/>
      <c r="LO346" s="28"/>
      <c r="LP346" s="28"/>
      <c r="LQ346" s="28"/>
      <c r="LR346" s="28"/>
      <c r="LS346" s="28"/>
      <c r="LT346" s="28"/>
      <c r="LU346" s="28"/>
      <c r="LV346" s="28"/>
      <c r="LW346" s="28"/>
      <c r="LX346" s="28"/>
      <c r="LY346" s="28"/>
      <c r="LZ346" s="28"/>
      <c r="MA346" s="28"/>
      <c r="MB346" s="28"/>
      <c r="MC346" s="28"/>
      <c r="MD346" s="28"/>
      <c r="ME346" s="28"/>
      <c r="MF346" s="28"/>
      <c r="MG346" s="28"/>
      <c r="MH346" s="28"/>
      <c r="MI346" s="28"/>
      <c r="MJ346" s="28"/>
      <c r="MK346" s="28"/>
      <c r="ML346" s="28"/>
      <c r="MM346" s="28"/>
    </row>
    <row r="347" spans="1:351" x14ac:dyDescent="0.3">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28"/>
      <c r="HU347" s="28"/>
      <c r="HV347" s="28"/>
      <c r="HW347" s="28"/>
      <c r="HX347" s="28"/>
      <c r="HY347" s="28"/>
      <c r="HZ347" s="28"/>
      <c r="IA347" s="28"/>
      <c r="IB347" s="28"/>
      <c r="IC347" s="28"/>
      <c r="ID347" s="28"/>
      <c r="IE347" s="28"/>
      <c r="IF347" s="28"/>
      <c r="IG347" s="28"/>
      <c r="IH347" s="28"/>
      <c r="II347" s="28"/>
      <c r="IJ347" s="28"/>
      <c r="IK347" s="28"/>
      <c r="IL347" s="28"/>
      <c r="IM347" s="28"/>
      <c r="IN347" s="28"/>
      <c r="IO347" s="28"/>
      <c r="IP347" s="28"/>
      <c r="IQ347" s="28"/>
      <c r="IR347" s="28"/>
      <c r="IS347" s="28"/>
      <c r="IT347" s="28"/>
      <c r="IU347" s="28"/>
      <c r="IV347" s="28"/>
      <c r="IW347" s="28"/>
      <c r="IX347" s="28"/>
      <c r="IY347" s="28"/>
      <c r="IZ347" s="28"/>
      <c r="JA347" s="28"/>
      <c r="JB347" s="28"/>
      <c r="JC347" s="28"/>
      <c r="JD347" s="28"/>
      <c r="JE347" s="28"/>
      <c r="JF347" s="28"/>
      <c r="JG347" s="28"/>
      <c r="JH347" s="28"/>
      <c r="JI347" s="28"/>
      <c r="JJ347" s="28"/>
      <c r="JK347" s="28"/>
      <c r="JL347" s="28"/>
      <c r="JM347" s="28"/>
      <c r="JN347" s="28"/>
      <c r="JO347" s="28"/>
      <c r="JP347" s="28"/>
      <c r="JQ347" s="28"/>
      <c r="JR347" s="28"/>
      <c r="JS347" s="28"/>
      <c r="JT347" s="28"/>
      <c r="JU347" s="28"/>
      <c r="JV347" s="28"/>
      <c r="JW347" s="28"/>
      <c r="JX347" s="28"/>
      <c r="JY347" s="28"/>
      <c r="JZ347" s="28"/>
      <c r="KA347" s="28"/>
      <c r="KB347" s="28"/>
      <c r="KC347" s="28"/>
      <c r="KD347" s="28"/>
      <c r="KE347" s="28"/>
      <c r="KF347" s="28"/>
      <c r="KG347" s="28"/>
      <c r="KH347" s="28"/>
      <c r="KI347" s="28"/>
      <c r="KJ347" s="28"/>
      <c r="KK347" s="28"/>
      <c r="KL347" s="28"/>
      <c r="KM347" s="28"/>
      <c r="KN347" s="28"/>
      <c r="KO347" s="28"/>
      <c r="KP347" s="28"/>
      <c r="KQ347" s="28"/>
      <c r="KR347" s="28"/>
      <c r="KS347" s="28"/>
      <c r="KT347" s="28"/>
      <c r="KU347" s="28"/>
      <c r="KV347" s="28"/>
      <c r="KW347" s="28"/>
      <c r="KX347" s="28"/>
      <c r="KY347" s="28"/>
      <c r="KZ347" s="28"/>
      <c r="LA347" s="28"/>
      <c r="LB347" s="28"/>
      <c r="LC347" s="28"/>
      <c r="LD347" s="28"/>
      <c r="LE347" s="28"/>
      <c r="LF347" s="28"/>
      <c r="LG347" s="28"/>
      <c r="LH347" s="28"/>
      <c r="LI347" s="28"/>
      <c r="LJ347" s="28"/>
      <c r="LK347" s="28"/>
      <c r="LL347" s="28"/>
      <c r="LM347" s="28"/>
      <c r="LN347" s="28"/>
      <c r="LO347" s="28"/>
      <c r="LP347" s="28"/>
      <c r="LQ347" s="28"/>
      <c r="LR347" s="28"/>
      <c r="LS347" s="28"/>
      <c r="LT347" s="28"/>
      <c r="LU347" s="28"/>
      <c r="LV347" s="28"/>
      <c r="LW347" s="28"/>
      <c r="LX347" s="28"/>
      <c r="LY347" s="28"/>
      <c r="LZ347" s="28"/>
      <c r="MA347" s="28"/>
      <c r="MB347" s="28"/>
      <c r="MC347" s="28"/>
      <c r="MD347" s="28"/>
      <c r="ME347" s="28"/>
      <c r="MF347" s="28"/>
      <c r="MG347" s="28"/>
      <c r="MH347" s="28"/>
      <c r="MI347" s="28"/>
      <c r="MJ347" s="28"/>
      <c r="MK347" s="28"/>
      <c r="ML347" s="28"/>
      <c r="MM347" s="28"/>
    </row>
    <row r="348" spans="1:351" x14ac:dyDescent="0.3">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28"/>
      <c r="HU348" s="28"/>
      <c r="HV348" s="28"/>
      <c r="HW348" s="28"/>
      <c r="HX348" s="28"/>
      <c r="HY348" s="28"/>
      <c r="HZ348" s="28"/>
      <c r="IA348" s="28"/>
      <c r="IB348" s="28"/>
      <c r="IC348" s="28"/>
      <c r="ID348" s="28"/>
      <c r="IE348" s="28"/>
      <c r="IF348" s="28"/>
      <c r="IG348" s="28"/>
      <c r="IH348" s="28"/>
      <c r="II348" s="28"/>
      <c r="IJ348" s="28"/>
      <c r="IK348" s="28"/>
      <c r="IL348" s="28"/>
      <c r="IM348" s="28"/>
      <c r="IN348" s="28"/>
      <c r="IO348" s="28"/>
      <c r="IP348" s="28"/>
      <c r="IQ348" s="28"/>
      <c r="IR348" s="28"/>
      <c r="IS348" s="28"/>
      <c r="IT348" s="28"/>
      <c r="IU348" s="28"/>
      <c r="IV348" s="28"/>
      <c r="IW348" s="28"/>
      <c r="IX348" s="28"/>
      <c r="IY348" s="28"/>
      <c r="IZ348" s="28"/>
      <c r="JA348" s="28"/>
      <c r="JB348" s="28"/>
      <c r="JC348" s="28"/>
      <c r="JD348" s="28"/>
      <c r="JE348" s="28"/>
      <c r="JF348" s="28"/>
      <c r="JG348" s="28"/>
      <c r="JH348" s="28"/>
      <c r="JI348" s="28"/>
      <c r="JJ348" s="28"/>
      <c r="JK348" s="28"/>
      <c r="JL348" s="28"/>
      <c r="JM348" s="28"/>
      <c r="JN348" s="28"/>
      <c r="JO348" s="28"/>
      <c r="JP348" s="28"/>
      <c r="JQ348" s="28"/>
      <c r="JR348" s="28"/>
      <c r="JS348" s="28"/>
      <c r="JT348" s="28"/>
      <c r="JU348" s="28"/>
      <c r="JV348" s="28"/>
      <c r="JW348" s="28"/>
      <c r="JX348" s="28"/>
      <c r="JY348" s="28"/>
      <c r="JZ348" s="28"/>
      <c r="KA348" s="28"/>
      <c r="KB348" s="28"/>
      <c r="KC348" s="28"/>
      <c r="KD348" s="28"/>
      <c r="KE348" s="28"/>
      <c r="KF348" s="28"/>
      <c r="KG348" s="28"/>
      <c r="KH348" s="28"/>
      <c r="KI348" s="28"/>
      <c r="KJ348" s="28"/>
      <c r="KK348" s="28"/>
      <c r="KL348" s="28"/>
      <c r="KM348" s="28"/>
      <c r="KN348" s="28"/>
      <c r="KO348" s="28"/>
      <c r="KP348" s="28"/>
      <c r="KQ348" s="28"/>
      <c r="KR348" s="28"/>
      <c r="KS348" s="28"/>
      <c r="KT348" s="28"/>
      <c r="KU348" s="28"/>
      <c r="KV348" s="28"/>
      <c r="KW348" s="28"/>
      <c r="KX348" s="28"/>
      <c r="KY348" s="28"/>
      <c r="KZ348" s="28"/>
      <c r="LA348" s="28"/>
      <c r="LB348" s="28"/>
      <c r="LC348" s="28"/>
      <c r="LD348" s="28"/>
      <c r="LE348" s="28"/>
      <c r="LF348" s="28"/>
      <c r="LG348" s="28"/>
      <c r="LH348" s="28"/>
      <c r="LI348" s="28"/>
      <c r="LJ348" s="28"/>
      <c r="LK348" s="28"/>
      <c r="LL348" s="28"/>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row>
    <row r="349" spans="1:351" x14ac:dyDescent="0.3">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28"/>
      <c r="HU349" s="28"/>
      <c r="HV349" s="28"/>
      <c r="HW349" s="28"/>
      <c r="HX349" s="28"/>
      <c r="HY349" s="28"/>
      <c r="HZ349" s="28"/>
      <c r="IA349" s="28"/>
      <c r="IB349" s="28"/>
      <c r="IC349" s="28"/>
      <c r="ID349" s="28"/>
      <c r="IE349" s="28"/>
      <c r="IF349" s="28"/>
      <c r="IG349" s="28"/>
      <c r="IH349" s="28"/>
      <c r="II349" s="28"/>
      <c r="IJ349" s="28"/>
      <c r="IK349" s="28"/>
      <c r="IL349" s="28"/>
      <c r="IM349" s="28"/>
      <c r="IN349" s="28"/>
      <c r="IO349" s="28"/>
      <c r="IP349" s="28"/>
      <c r="IQ349" s="28"/>
      <c r="IR349" s="28"/>
      <c r="IS349" s="28"/>
      <c r="IT349" s="28"/>
      <c r="IU349" s="28"/>
      <c r="IV349" s="28"/>
      <c r="IW349" s="28"/>
      <c r="IX349" s="28"/>
      <c r="IY349" s="28"/>
      <c r="IZ349" s="28"/>
      <c r="JA349" s="28"/>
      <c r="JB349" s="28"/>
      <c r="JC349" s="28"/>
      <c r="JD349" s="28"/>
      <c r="JE349" s="28"/>
      <c r="JF349" s="28"/>
      <c r="JG349" s="28"/>
      <c r="JH349" s="28"/>
      <c r="JI349" s="28"/>
      <c r="JJ349" s="28"/>
      <c r="JK349" s="28"/>
      <c r="JL349" s="28"/>
      <c r="JM349" s="28"/>
      <c r="JN349" s="28"/>
      <c r="JO349" s="28"/>
      <c r="JP349" s="28"/>
      <c r="JQ349" s="28"/>
      <c r="JR349" s="28"/>
      <c r="JS349" s="28"/>
      <c r="JT349" s="28"/>
      <c r="JU349" s="28"/>
      <c r="JV349" s="28"/>
      <c r="JW349" s="28"/>
      <c r="JX349" s="28"/>
      <c r="JY349" s="28"/>
      <c r="JZ349" s="28"/>
      <c r="KA349" s="28"/>
      <c r="KB349" s="28"/>
      <c r="KC349" s="28"/>
      <c r="KD349" s="28"/>
      <c r="KE349" s="28"/>
      <c r="KF349" s="28"/>
      <c r="KG349" s="28"/>
      <c r="KH349" s="28"/>
      <c r="KI349" s="28"/>
      <c r="KJ349" s="28"/>
      <c r="KK349" s="28"/>
      <c r="KL349" s="28"/>
      <c r="KM349" s="28"/>
      <c r="KN349" s="28"/>
      <c r="KO349" s="28"/>
      <c r="KP349" s="28"/>
      <c r="KQ349" s="28"/>
      <c r="KR349" s="28"/>
      <c r="KS349" s="28"/>
      <c r="KT349" s="28"/>
      <c r="KU349" s="28"/>
      <c r="KV349" s="28"/>
      <c r="KW349" s="28"/>
      <c r="KX349" s="28"/>
      <c r="KY349" s="28"/>
      <c r="KZ349" s="28"/>
      <c r="LA349" s="28"/>
      <c r="LB349" s="28"/>
      <c r="LC349" s="28"/>
      <c r="LD349" s="28"/>
      <c r="LE349" s="28"/>
      <c r="LF349" s="28"/>
      <c r="LG349" s="28"/>
      <c r="LH349" s="28"/>
      <c r="LI349" s="28"/>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c r="MF349" s="28"/>
      <c r="MG349" s="28"/>
      <c r="MH349" s="28"/>
      <c r="MI349" s="28"/>
      <c r="MJ349" s="28"/>
      <c r="MK349" s="28"/>
      <c r="ML349" s="28"/>
      <c r="MM349" s="28"/>
    </row>
    <row r="350" spans="1:351" x14ac:dyDescent="0.3">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28"/>
      <c r="HU350" s="28"/>
      <c r="HV350" s="28"/>
      <c r="HW350" s="28"/>
      <c r="HX350" s="28"/>
      <c r="HY350" s="28"/>
      <c r="HZ350" s="28"/>
      <c r="IA350" s="28"/>
      <c r="IB350" s="28"/>
      <c r="IC350" s="28"/>
      <c r="ID350" s="28"/>
      <c r="IE350" s="28"/>
      <c r="IF350" s="28"/>
      <c r="IG350" s="28"/>
      <c r="IH350" s="28"/>
      <c r="II350" s="28"/>
      <c r="IJ350" s="28"/>
      <c r="IK350" s="28"/>
      <c r="IL350" s="28"/>
      <c r="IM350" s="28"/>
      <c r="IN350" s="28"/>
      <c r="IO350" s="28"/>
      <c r="IP350" s="28"/>
      <c r="IQ350" s="28"/>
      <c r="IR350" s="28"/>
      <c r="IS350" s="28"/>
      <c r="IT350" s="28"/>
      <c r="IU350" s="28"/>
      <c r="IV350" s="28"/>
      <c r="IW350" s="28"/>
      <c r="IX350" s="28"/>
      <c r="IY350" s="28"/>
      <c r="IZ350" s="28"/>
      <c r="JA350" s="28"/>
      <c r="JB350" s="28"/>
      <c r="JC350" s="28"/>
      <c r="JD350" s="28"/>
      <c r="JE350" s="28"/>
      <c r="JF350" s="28"/>
      <c r="JG350" s="28"/>
      <c r="JH350" s="28"/>
      <c r="JI350" s="28"/>
      <c r="JJ350" s="28"/>
      <c r="JK350" s="28"/>
      <c r="JL350" s="28"/>
      <c r="JM350" s="28"/>
      <c r="JN350" s="28"/>
      <c r="JO350" s="28"/>
      <c r="JP350" s="28"/>
      <c r="JQ350" s="28"/>
      <c r="JR350" s="28"/>
      <c r="JS350" s="28"/>
      <c r="JT350" s="28"/>
      <c r="JU350" s="28"/>
      <c r="JV350" s="28"/>
      <c r="JW350" s="28"/>
      <c r="JX350" s="28"/>
      <c r="JY350" s="28"/>
      <c r="JZ350" s="28"/>
      <c r="KA350" s="28"/>
      <c r="KB350" s="28"/>
      <c r="KC350" s="28"/>
      <c r="KD350" s="28"/>
      <c r="KE350" s="28"/>
      <c r="KF350" s="28"/>
      <c r="KG350" s="28"/>
      <c r="KH350" s="28"/>
      <c r="KI350" s="28"/>
      <c r="KJ350" s="28"/>
      <c r="KK350" s="28"/>
      <c r="KL350" s="28"/>
      <c r="KM350" s="28"/>
      <c r="KN350" s="28"/>
      <c r="KO350" s="28"/>
      <c r="KP350" s="28"/>
      <c r="KQ350" s="28"/>
      <c r="KR350" s="28"/>
      <c r="KS350" s="28"/>
      <c r="KT350" s="28"/>
      <c r="KU350" s="28"/>
      <c r="KV350" s="28"/>
      <c r="KW350" s="28"/>
      <c r="KX350" s="28"/>
      <c r="KY350" s="28"/>
      <c r="KZ350" s="28"/>
      <c r="LA350" s="28"/>
      <c r="LB350" s="28"/>
      <c r="LC350" s="28"/>
      <c r="LD350" s="28"/>
      <c r="LE350" s="28"/>
      <c r="LF350" s="28"/>
      <c r="LG350" s="28"/>
      <c r="LH350" s="28"/>
      <c r="LI350" s="28"/>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row>
    <row r="351" spans="1:351" x14ac:dyDescent="0.3">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28"/>
      <c r="HU351" s="28"/>
      <c r="HV351" s="28"/>
      <c r="HW351" s="28"/>
      <c r="HX351" s="28"/>
      <c r="HY351" s="28"/>
      <c r="HZ351" s="28"/>
      <c r="IA351" s="28"/>
      <c r="IB351" s="28"/>
      <c r="IC351" s="28"/>
      <c r="ID351" s="28"/>
      <c r="IE351" s="28"/>
      <c r="IF351" s="28"/>
      <c r="IG351" s="28"/>
      <c r="IH351" s="28"/>
      <c r="II351" s="28"/>
      <c r="IJ351" s="28"/>
      <c r="IK351" s="28"/>
      <c r="IL351" s="28"/>
      <c r="IM351" s="28"/>
      <c r="IN351" s="28"/>
      <c r="IO351" s="28"/>
      <c r="IP351" s="28"/>
      <c r="IQ351" s="28"/>
      <c r="IR351" s="28"/>
      <c r="IS351" s="28"/>
      <c r="IT351" s="28"/>
      <c r="IU351" s="28"/>
      <c r="IV351" s="28"/>
      <c r="IW351" s="28"/>
      <c r="IX351" s="28"/>
      <c r="IY351" s="28"/>
      <c r="IZ351" s="28"/>
      <c r="JA351" s="28"/>
      <c r="JB351" s="28"/>
      <c r="JC351" s="28"/>
      <c r="JD351" s="28"/>
      <c r="JE351" s="28"/>
      <c r="JF351" s="28"/>
      <c r="JG351" s="28"/>
      <c r="JH351" s="28"/>
      <c r="JI351" s="28"/>
      <c r="JJ351" s="28"/>
      <c r="JK351" s="28"/>
      <c r="JL351" s="28"/>
      <c r="JM351" s="28"/>
      <c r="JN351" s="28"/>
      <c r="JO351" s="28"/>
      <c r="JP351" s="28"/>
      <c r="JQ351" s="28"/>
      <c r="JR351" s="28"/>
      <c r="JS351" s="28"/>
      <c r="JT351" s="28"/>
      <c r="JU351" s="28"/>
      <c r="JV351" s="28"/>
      <c r="JW351" s="28"/>
      <c r="JX351" s="28"/>
      <c r="JY351" s="28"/>
      <c r="JZ351" s="28"/>
      <c r="KA351" s="28"/>
      <c r="KB351" s="28"/>
      <c r="KC351" s="28"/>
      <c r="KD351" s="28"/>
      <c r="KE351" s="28"/>
      <c r="KF351" s="28"/>
      <c r="KG351" s="28"/>
      <c r="KH351" s="28"/>
      <c r="KI351" s="28"/>
      <c r="KJ351" s="28"/>
      <c r="KK351" s="28"/>
      <c r="KL351" s="28"/>
      <c r="KM351" s="28"/>
      <c r="KN351" s="28"/>
      <c r="KO351" s="28"/>
      <c r="KP351" s="28"/>
      <c r="KQ351" s="28"/>
      <c r="KR351" s="28"/>
      <c r="KS351" s="28"/>
      <c r="KT351" s="28"/>
      <c r="KU351" s="28"/>
      <c r="KV351" s="28"/>
      <c r="KW351" s="28"/>
      <c r="KX351" s="28"/>
      <c r="KY351" s="28"/>
      <c r="KZ351" s="28"/>
      <c r="LA351" s="28"/>
      <c r="LB351" s="28"/>
      <c r="LC351" s="28"/>
      <c r="LD351" s="28"/>
      <c r="LE351" s="28"/>
      <c r="LF351" s="28"/>
      <c r="LG351" s="28"/>
      <c r="LH351" s="28"/>
      <c r="LI351" s="28"/>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row>
    <row r="352" spans="1:351" x14ac:dyDescent="0.3">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28"/>
      <c r="HU352" s="28"/>
      <c r="HV352" s="28"/>
      <c r="HW352" s="28"/>
      <c r="HX352" s="28"/>
      <c r="HY352" s="28"/>
      <c r="HZ352" s="28"/>
      <c r="IA352" s="28"/>
      <c r="IB352" s="28"/>
      <c r="IC352" s="28"/>
      <c r="ID352" s="28"/>
      <c r="IE352" s="28"/>
      <c r="IF352" s="28"/>
      <c r="IG352" s="28"/>
      <c r="IH352" s="28"/>
      <c r="II352" s="28"/>
      <c r="IJ352" s="28"/>
      <c r="IK352" s="28"/>
      <c r="IL352" s="28"/>
      <c r="IM352" s="28"/>
      <c r="IN352" s="28"/>
      <c r="IO352" s="28"/>
      <c r="IP352" s="28"/>
      <c r="IQ352" s="28"/>
      <c r="IR352" s="28"/>
      <c r="IS352" s="28"/>
      <c r="IT352" s="28"/>
      <c r="IU352" s="28"/>
      <c r="IV352" s="28"/>
      <c r="IW352" s="28"/>
      <c r="IX352" s="28"/>
      <c r="IY352" s="28"/>
      <c r="IZ352" s="28"/>
      <c r="JA352" s="28"/>
      <c r="JB352" s="28"/>
      <c r="JC352" s="28"/>
      <c r="JD352" s="28"/>
      <c r="JE352" s="28"/>
      <c r="JF352" s="28"/>
      <c r="JG352" s="28"/>
      <c r="JH352" s="28"/>
      <c r="JI352" s="28"/>
      <c r="JJ352" s="28"/>
      <c r="JK352" s="28"/>
      <c r="JL352" s="28"/>
      <c r="JM352" s="28"/>
      <c r="JN352" s="28"/>
      <c r="JO352" s="28"/>
      <c r="JP352" s="28"/>
      <c r="JQ352" s="28"/>
      <c r="JR352" s="28"/>
      <c r="JS352" s="28"/>
      <c r="JT352" s="28"/>
      <c r="JU352" s="28"/>
      <c r="JV352" s="28"/>
      <c r="JW352" s="28"/>
      <c r="JX352" s="28"/>
      <c r="JY352" s="28"/>
      <c r="JZ352" s="28"/>
      <c r="KA352" s="28"/>
      <c r="KB352" s="28"/>
      <c r="KC352" s="28"/>
      <c r="KD352" s="28"/>
      <c r="KE352" s="28"/>
      <c r="KF352" s="28"/>
      <c r="KG352" s="28"/>
      <c r="KH352" s="28"/>
      <c r="KI352" s="28"/>
      <c r="KJ352" s="28"/>
      <c r="KK352" s="28"/>
      <c r="KL352" s="28"/>
      <c r="KM352" s="28"/>
      <c r="KN352" s="28"/>
      <c r="KO352" s="28"/>
      <c r="KP352" s="28"/>
      <c r="KQ352" s="28"/>
      <c r="KR352" s="28"/>
      <c r="KS352" s="28"/>
      <c r="KT352" s="28"/>
      <c r="KU352" s="28"/>
      <c r="KV352" s="28"/>
      <c r="KW352" s="28"/>
      <c r="KX352" s="28"/>
      <c r="KY352" s="28"/>
      <c r="KZ352" s="28"/>
      <c r="LA352" s="28"/>
      <c r="LB352" s="28"/>
      <c r="LC352" s="28"/>
      <c r="LD352" s="28"/>
      <c r="LE352" s="28"/>
      <c r="LF352" s="28"/>
      <c r="LG352" s="28"/>
      <c r="LH352" s="28"/>
      <c r="LI352" s="28"/>
      <c r="LJ352" s="28"/>
      <c r="LK352" s="28"/>
      <c r="LL352" s="28"/>
      <c r="LM352" s="28"/>
      <c r="LN352" s="28"/>
      <c r="LO352" s="28"/>
      <c r="LP352" s="28"/>
      <c r="LQ352" s="28"/>
      <c r="LR352" s="28"/>
      <c r="LS352" s="28"/>
      <c r="LT352" s="28"/>
      <c r="LU352" s="28"/>
      <c r="LV352" s="28"/>
      <c r="LW352" s="28"/>
      <c r="LX352" s="28"/>
      <c r="LY352" s="28"/>
      <c r="LZ352" s="28"/>
      <c r="MA352" s="28"/>
      <c r="MB352" s="28"/>
      <c r="MC352" s="28"/>
      <c r="MD352" s="28"/>
      <c r="ME352" s="28"/>
      <c r="MF352" s="28"/>
      <c r="MG352" s="28"/>
      <c r="MH352" s="28"/>
      <c r="MI352" s="28"/>
      <c r="MJ352" s="28"/>
      <c r="MK352" s="28"/>
      <c r="ML352" s="28"/>
      <c r="MM352" s="28"/>
    </row>
    <row r="353" spans="1:351" x14ac:dyDescent="0.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28"/>
      <c r="HU353" s="28"/>
      <c r="HV353" s="28"/>
      <c r="HW353" s="28"/>
      <c r="HX353" s="28"/>
      <c r="HY353" s="28"/>
      <c r="HZ353" s="28"/>
      <c r="IA353" s="28"/>
      <c r="IB353" s="28"/>
      <c r="IC353" s="28"/>
      <c r="ID353" s="28"/>
      <c r="IE353" s="28"/>
      <c r="IF353" s="28"/>
      <c r="IG353" s="28"/>
      <c r="IH353" s="28"/>
      <c r="II353" s="28"/>
      <c r="IJ353" s="28"/>
      <c r="IK353" s="28"/>
      <c r="IL353" s="28"/>
      <c r="IM353" s="28"/>
      <c r="IN353" s="28"/>
      <c r="IO353" s="28"/>
      <c r="IP353" s="28"/>
      <c r="IQ353" s="28"/>
      <c r="IR353" s="28"/>
      <c r="IS353" s="28"/>
      <c r="IT353" s="28"/>
      <c r="IU353" s="28"/>
      <c r="IV353" s="28"/>
      <c r="IW353" s="28"/>
      <c r="IX353" s="28"/>
      <c r="IY353" s="28"/>
      <c r="IZ353" s="28"/>
      <c r="JA353" s="28"/>
      <c r="JB353" s="28"/>
      <c r="JC353" s="28"/>
      <c r="JD353" s="28"/>
      <c r="JE353" s="28"/>
      <c r="JF353" s="28"/>
      <c r="JG353" s="28"/>
      <c r="JH353" s="28"/>
      <c r="JI353" s="28"/>
      <c r="JJ353" s="28"/>
      <c r="JK353" s="28"/>
      <c r="JL353" s="28"/>
      <c r="JM353" s="28"/>
      <c r="JN353" s="28"/>
      <c r="JO353" s="28"/>
      <c r="JP353" s="28"/>
      <c r="JQ353" s="28"/>
      <c r="JR353" s="28"/>
      <c r="JS353" s="28"/>
      <c r="JT353" s="28"/>
      <c r="JU353" s="28"/>
      <c r="JV353" s="28"/>
      <c r="JW353" s="28"/>
      <c r="JX353" s="28"/>
      <c r="JY353" s="28"/>
      <c r="JZ353" s="28"/>
      <c r="KA353" s="28"/>
      <c r="KB353" s="28"/>
      <c r="KC353" s="28"/>
      <c r="KD353" s="28"/>
      <c r="KE353" s="28"/>
      <c r="KF353" s="28"/>
      <c r="KG353" s="28"/>
      <c r="KH353" s="28"/>
      <c r="KI353" s="28"/>
      <c r="KJ353" s="28"/>
      <c r="KK353" s="28"/>
      <c r="KL353" s="28"/>
      <c r="KM353" s="28"/>
      <c r="KN353" s="28"/>
      <c r="KO353" s="28"/>
      <c r="KP353" s="28"/>
      <c r="KQ353" s="28"/>
      <c r="KR353" s="28"/>
      <c r="KS353" s="28"/>
      <c r="KT353" s="28"/>
      <c r="KU353" s="28"/>
      <c r="KV353" s="28"/>
      <c r="KW353" s="28"/>
      <c r="KX353" s="28"/>
      <c r="KY353" s="28"/>
      <c r="KZ353" s="28"/>
      <c r="LA353" s="28"/>
      <c r="LB353" s="28"/>
      <c r="LC353" s="28"/>
      <c r="LD353" s="28"/>
      <c r="LE353" s="28"/>
      <c r="LF353" s="28"/>
      <c r="LG353" s="28"/>
      <c r="LH353" s="28"/>
      <c r="LI353" s="28"/>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row>
    <row r="354" spans="1:351" x14ac:dyDescent="0.3">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28"/>
      <c r="HU354" s="28"/>
      <c r="HV354" s="28"/>
      <c r="HW354" s="28"/>
      <c r="HX354" s="28"/>
      <c r="HY354" s="28"/>
      <c r="HZ354" s="28"/>
      <c r="IA354" s="28"/>
      <c r="IB354" s="28"/>
      <c r="IC354" s="28"/>
      <c r="ID354" s="28"/>
      <c r="IE354" s="28"/>
      <c r="IF354" s="28"/>
      <c r="IG354" s="28"/>
      <c r="IH354" s="28"/>
      <c r="II354" s="28"/>
      <c r="IJ354" s="28"/>
      <c r="IK354" s="28"/>
      <c r="IL354" s="28"/>
      <c r="IM354" s="28"/>
      <c r="IN354" s="28"/>
      <c r="IO354" s="28"/>
      <c r="IP354" s="28"/>
      <c r="IQ354" s="28"/>
      <c r="IR354" s="28"/>
      <c r="IS354" s="28"/>
      <c r="IT354" s="28"/>
      <c r="IU354" s="28"/>
      <c r="IV354" s="28"/>
      <c r="IW354" s="28"/>
      <c r="IX354" s="28"/>
      <c r="IY354" s="28"/>
      <c r="IZ354" s="28"/>
      <c r="JA354" s="28"/>
      <c r="JB354" s="28"/>
      <c r="JC354" s="28"/>
      <c r="JD354" s="28"/>
      <c r="JE354" s="28"/>
      <c r="JF354" s="28"/>
      <c r="JG354" s="28"/>
      <c r="JH354" s="28"/>
      <c r="JI354" s="28"/>
      <c r="JJ354" s="28"/>
      <c r="JK354" s="28"/>
      <c r="JL354" s="28"/>
      <c r="JM354" s="28"/>
      <c r="JN354" s="28"/>
      <c r="JO354" s="28"/>
      <c r="JP354" s="28"/>
      <c r="JQ354" s="28"/>
      <c r="JR354" s="28"/>
      <c r="JS354" s="28"/>
      <c r="JT354" s="28"/>
      <c r="JU354" s="28"/>
      <c r="JV354" s="28"/>
      <c r="JW354" s="28"/>
      <c r="JX354" s="28"/>
      <c r="JY354" s="28"/>
      <c r="JZ354" s="28"/>
      <c r="KA354" s="28"/>
      <c r="KB354" s="28"/>
      <c r="KC354" s="28"/>
      <c r="KD354" s="28"/>
      <c r="KE354" s="28"/>
      <c r="KF354" s="28"/>
      <c r="KG354" s="28"/>
      <c r="KH354" s="28"/>
      <c r="KI354" s="28"/>
      <c r="KJ354" s="28"/>
      <c r="KK354" s="28"/>
      <c r="KL354" s="28"/>
      <c r="KM354" s="28"/>
      <c r="KN354" s="28"/>
      <c r="KO354" s="28"/>
      <c r="KP354" s="28"/>
      <c r="KQ354" s="28"/>
      <c r="KR354" s="28"/>
      <c r="KS354" s="28"/>
      <c r="KT354" s="28"/>
      <c r="KU354" s="28"/>
      <c r="KV354" s="28"/>
      <c r="KW354" s="28"/>
      <c r="KX354" s="28"/>
      <c r="KY354" s="28"/>
      <c r="KZ354" s="28"/>
      <c r="LA354" s="28"/>
      <c r="LB354" s="28"/>
      <c r="LC354" s="28"/>
      <c r="LD354" s="28"/>
      <c r="LE354" s="28"/>
      <c r="LF354" s="28"/>
      <c r="LG354" s="28"/>
      <c r="LH354" s="28"/>
      <c r="LI354" s="28"/>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row>
    <row r="355" spans="1:351" x14ac:dyDescent="0.3">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28"/>
      <c r="HU355" s="28"/>
      <c r="HV355" s="28"/>
      <c r="HW355" s="28"/>
      <c r="HX355" s="28"/>
      <c r="HY355" s="28"/>
      <c r="HZ355" s="28"/>
      <c r="IA355" s="28"/>
      <c r="IB355" s="28"/>
      <c r="IC355" s="28"/>
      <c r="ID355" s="28"/>
      <c r="IE355" s="28"/>
      <c r="IF355" s="28"/>
      <c r="IG355" s="28"/>
      <c r="IH355" s="28"/>
      <c r="II355" s="28"/>
      <c r="IJ355" s="28"/>
      <c r="IK355" s="28"/>
      <c r="IL355" s="28"/>
      <c r="IM355" s="28"/>
      <c r="IN355" s="28"/>
      <c r="IO355" s="28"/>
      <c r="IP355" s="28"/>
      <c r="IQ355" s="28"/>
      <c r="IR355" s="28"/>
      <c r="IS355" s="28"/>
      <c r="IT355" s="28"/>
      <c r="IU355" s="28"/>
      <c r="IV355" s="28"/>
      <c r="IW355" s="28"/>
      <c r="IX355" s="28"/>
      <c r="IY355" s="28"/>
      <c r="IZ355" s="28"/>
      <c r="JA355" s="28"/>
      <c r="JB355" s="28"/>
      <c r="JC355" s="28"/>
      <c r="JD355" s="28"/>
      <c r="JE355" s="28"/>
      <c r="JF355" s="28"/>
      <c r="JG355" s="28"/>
      <c r="JH355" s="28"/>
      <c r="JI355" s="28"/>
      <c r="JJ355" s="28"/>
      <c r="JK355" s="28"/>
      <c r="JL355" s="28"/>
      <c r="JM355" s="28"/>
      <c r="JN355" s="28"/>
      <c r="JO355" s="28"/>
      <c r="JP355" s="28"/>
      <c r="JQ355" s="28"/>
      <c r="JR355" s="28"/>
      <c r="JS355" s="28"/>
      <c r="JT355" s="28"/>
      <c r="JU355" s="28"/>
      <c r="JV355" s="28"/>
      <c r="JW355" s="28"/>
      <c r="JX355" s="28"/>
      <c r="JY355" s="28"/>
      <c r="JZ355" s="28"/>
      <c r="KA355" s="28"/>
      <c r="KB355" s="28"/>
      <c r="KC355" s="28"/>
      <c r="KD355" s="28"/>
      <c r="KE355" s="28"/>
      <c r="KF355" s="28"/>
      <c r="KG355" s="28"/>
      <c r="KH355" s="28"/>
      <c r="KI355" s="28"/>
      <c r="KJ355" s="28"/>
      <c r="KK355" s="28"/>
      <c r="KL355" s="28"/>
      <c r="KM355" s="28"/>
      <c r="KN355" s="28"/>
      <c r="KO355" s="28"/>
      <c r="KP355" s="28"/>
      <c r="KQ355" s="28"/>
      <c r="KR355" s="28"/>
      <c r="KS355" s="28"/>
      <c r="KT355" s="28"/>
      <c r="KU355" s="28"/>
      <c r="KV355" s="28"/>
      <c r="KW355" s="28"/>
      <c r="KX355" s="28"/>
      <c r="KY355" s="28"/>
      <c r="KZ355" s="28"/>
      <c r="LA355" s="28"/>
      <c r="LB355" s="28"/>
      <c r="LC355" s="28"/>
      <c r="LD355" s="28"/>
      <c r="LE355" s="28"/>
      <c r="LF355" s="28"/>
      <c r="LG355" s="28"/>
      <c r="LH355" s="28"/>
      <c r="LI355" s="28"/>
      <c r="LJ355" s="28"/>
      <c r="LK355" s="28"/>
      <c r="LL355" s="28"/>
      <c r="LM355" s="28"/>
      <c r="LN355" s="28"/>
      <c r="LO355" s="28"/>
      <c r="LP355" s="28"/>
      <c r="LQ355" s="28"/>
      <c r="LR355" s="28"/>
      <c r="LS355" s="28"/>
      <c r="LT355" s="28"/>
      <c r="LU355" s="28"/>
      <c r="LV355" s="28"/>
      <c r="LW355" s="28"/>
      <c r="LX355" s="28"/>
      <c r="LY355" s="28"/>
      <c r="LZ355" s="28"/>
      <c r="MA355" s="28"/>
      <c r="MB355" s="28"/>
      <c r="MC355" s="28"/>
      <c r="MD355" s="28"/>
      <c r="ME355" s="28"/>
      <c r="MF355" s="28"/>
      <c r="MG355" s="28"/>
      <c r="MH355" s="28"/>
      <c r="MI355" s="28"/>
      <c r="MJ355" s="28"/>
      <c r="MK355" s="28"/>
      <c r="ML355" s="28"/>
      <c r="MM355" s="28"/>
    </row>
    <row r="356" spans="1:351" x14ac:dyDescent="0.3">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28"/>
      <c r="HU356" s="28"/>
      <c r="HV356" s="28"/>
      <c r="HW356" s="28"/>
      <c r="HX356" s="28"/>
      <c r="HY356" s="28"/>
      <c r="HZ356" s="28"/>
      <c r="IA356" s="28"/>
      <c r="IB356" s="28"/>
      <c r="IC356" s="28"/>
      <c r="ID356" s="28"/>
      <c r="IE356" s="28"/>
      <c r="IF356" s="28"/>
      <c r="IG356" s="28"/>
      <c r="IH356" s="28"/>
      <c r="II356" s="28"/>
      <c r="IJ356" s="28"/>
      <c r="IK356" s="28"/>
      <c r="IL356" s="28"/>
      <c r="IM356" s="28"/>
      <c r="IN356" s="28"/>
      <c r="IO356" s="28"/>
      <c r="IP356" s="28"/>
      <c r="IQ356" s="28"/>
      <c r="IR356" s="28"/>
      <c r="IS356" s="28"/>
      <c r="IT356" s="28"/>
      <c r="IU356" s="28"/>
      <c r="IV356" s="28"/>
      <c r="IW356" s="28"/>
      <c r="IX356" s="28"/>
      <c r="IY356" s="28"/>
      <c r="IZ356" s="28"/>
      <c r="JA356" s="28"/>
      <c r="JB356" s="28"/>
      <c r="JC356" s="28"/>
      <c r="JD356" s="28"/>
      <c r="JE356" s="28"/>
      <c r="JF356" s="28"/>
      <c r="JG356" s="28"/>
      <c r="JH356" s="28"/>
      <c r="JI356" s="28"/>
      <c r="JJ356" s="28"/>
      <c r="JK356" s="28"/>
      <c r="JL356" s="28"/>
      <c r="JM356" s="28"/>
      <c r="JN356" s="28"/>
      <c r="JO356" s="28"/>
      <c r="JP356" s="28"/>
      <c r="JQ356" s="28"/>
      <c r="JR356" s="28"/>
      <c r="JS356" s="28"/>
      <c r="JT356" s="28"/>
      <c r="JU356" s="28"/>
      <c r="JV356" s="28"/>
      <c r="JW356" s="28"/>
      <c r="JX356" s="28"/>
      <c r="JY356" s="28"/>
      <c r="JZ356" s="28"/>
      <c r="KA356" s="28"/>
      <c r="KB356" s="28"/>
      <c r="KC356" s="28"/>
      <c r="KD356" s="28"/>
      <c r="KE356" s="28"/>
      <c r="KF356" s="28"/>
      <c r="KG356" s="28"/>
      <c r="KH356" s="28"/>
      <c r="KI356" s="28"/>
      <c r="KJ356" s="28"/>
      <c r="KK356" s="28"/>
      <c r="KL356" s="28"/>
      <c r="KM356" s="28"/>
      <c r="KN356" s="28"/>
      <c r="KO356" s="28"/>
      <c r="KP356" s="28"/>
      <c r="KQ356" s="28"/>
      <c r="KR356" s="28"/>
      <c r="KS356" s="28"/>
      <c r="KT356" s="28"/>
      <c r="KU356" s="28"/>
      <c r="KV356" s="28"/>
      <c r="KW356" s="28"/>
      <c r="KX356" s="28"/>
      <c r="KY356" s="28"/>
      <c r="KZ356" s="28"/>
      <c r="LA356" s="28"/>
      <c r="LB356" s="28"/>
      <c r="LC356" s="28"/>
      <c r="LD356" s="28"/>
      <c r="LE356" s="28"/>
      <c r="LF356" s="28"/>
      <c r="LG356" s="28"/>
      <c r="LH356" s="28"/>
      <c r="LI356" s="28"/>
      <c r="LJ356" s="28"/>
      <c r="LK356" s="28"/>
      <c r="LL356" s="28"/>
      <c r="LM356" s="28"/>
      <c r="LN356" s="28"/>
      <c r="LO356" s="28"/>
      <c r="LP356" s="28"/>
      <c r="LQ356" s="28"/>
      <c r="LR356" s="28"/>
      <c r="LS356" s="28"/>
      <c r="LT356" s="28"/>
      <c r="LU356" s="28"/>
      <c r="LV356" s="28"/>
      <c r="LW356" s="28"/>
      <c r="LX356" s="28"/>
      <c r="LY356" s="28"/>
      <c r="LZ356" s="28"/>
      <c r="MA356" s="28"/>
      <c r="MB356" s="28"/>
      <c r="MC356" s="28"/>
      <c r="MD356" s="28"/>
      <c r="ME356" s="28"/>
      <c r="MF356" s="28"/>
      <c r="MG356" s="28"/>
      <c r="MH356" s="28"/>
      <c r="MI356" s="28"/>
      <c r="MJ356" s="28"/>
      <c r="MK356" s="28"/>
      <c r="ML356" s="28"/>
      <c r="MM356" s="28"/>
    </row>
    <row r="357" spans="1:351" x14ac:dyDescent="0.3">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28"/>
      <c r="HU357" s="28"/>
      <c r="HV357" s="28"/>
      <c r="HW357" s="28"/>
      <c r="HX357" s="28"/>
      <c r="HY357" s="28"/>
      <c r="HZ357" s="28"/>
      <c r="IA357" s="28"/>
      <c r="IB357" s="28"/>
      <c r="IC357" s="28"/>
      <c r="ID357" s="28"/>
      <c r="IE357" s="28"/>
      <c r="IF357" s="28"/>
      <c r="IG357" s="28"/>
      <c r="IH357" s="28"/>
      <c r="II357" s="28"/>
      <c r="IJ357" s="28"/>
      <c r="IK357" s="28"/>
      <c r="IL357" s="28"/>
      <c r="IM357" s="28"/>
      <c r="IN357" s="28"/>
      <c r="IO357" s="28"/>
      <c r="IP357" s="28"/>
      <c r="IQ357" s="28"/>
      <c r="IR357" s="28"/>
      <c r="IS357" s="28"/>
      <c r="IT357" s="28"/>
      <c r="IU357" s="28"/>
      <c r="IV357" s="28"/>
      <c r="IW357" s="28"/>
      <c r="IX357" s="28"/>
      <c r="IY357" s="28"/>
      <c r="IZ357" s="28"/>
      <c r="JA357" s="28"/>
      <c r="JB357" s="28"/>
      <c r="JC357" s="28"/>
      <c r="JD357" s="28"/>
      <c r="JE357" s="28"/>
      <c r="JF357" s="28"/>
      <c r="JG357" s="28"/>
      <c r="JH357" s="28"/>
      <c r="JI357" s="28"/>
      <c r="JJ357" s="28"/>
      <c r="JK357" s="28"/>
      <c r="JL357" s="28"/>
      <c r="JM357" s="28"/>
      <c r="JN357" s="28"/>
      <c r="JO357" s="28"/>
      <c r="JP357" s="28"/>
      <c r="JQ357" s="28"/>
      <c r="JR357" s="28"/>
      <c r="JS357" s="28"/>
      <c r="JT357" s="28"/>
      <c r="JU357" s="28"/>
      <c r="JV357" s="28"/>
      <c r="JW357" s="28"/>
      <c r="JX357" s="28"/>
      <c r="JY357" s="28"/>
      <c r="JZ357" s="28"/>
      <c r="KA357" s="28"/>
      <c r="KB357" s="28"/>
      <c r="KC357" s="28"/>
      <c r="KD357" s="28"/>
      <c r="KE357" s="28"/>
      <c r="KF357" s="28"/>
      <c r="KG357" s="28"/>
      <c r="KH357" s="28"/>
      <c r="KI357" s="28"/>
      <c r="KJ357" s="28"/>
      <c r="KK357" s="28"/>
      <c r="KL357" s="28"/>
      <c r="KM357" s="28"/>
      <c r="KN357" s="28"/>
      <c r="KO357" s="28"/>
      <c r="KP357" s="28"/>
      <c r="KQ357" s="28"/>
      <c r="KR357" s="28"/>
      <c r="KS357" s="28"/>
      <c r="KT357" s="28"/>
      <c r="KU357" s="28"/>
      <c r="KV357" s="28"/>
      <c r="KW357" s="28"/>
      <c r="KX357" s="28"/>
      <c r="KY357" s="28"/>
      <c r="KZ357" s="28"/>
      <c r="LA357" s="28"/>
      <c r="LB357" s="28"/>
      <c r="LC357" s="28"/>
      <c r="LD357" s="28"/>
      <c r="LE357" s="28"/>
      <c r="LF357" s="28"/>
      <c r="LG357" s="28"/>
      <c r="LH357" s="28"/>
      <c r="LI357" s="28"/>
      <c r="LJ357" s="28"/>
      <c r="LK357" s="28"/>
      <c r="LL357" s="28"/>
      <c r="LM357" s="28"/>
      <c r="LN357" s="28"/>
      <c r="LO357" s="28"/>
      <c r="LP357" s="28"/>
      <c r="LQ357" s="28"/>
      <c r="LR357" s="28"/>
      <c r="LS357" s="28"/>
      <c r="LT357" s="28"/>
      <c r="LU357" s="28"/>
      <c r="LV357" s="28"/>
      <c r="LW357" s="28"/>
      <c r="LX357" s="28"/>
      <c r="LY357" s="28"/>
      <c r="LZ357" s="28"/>
      <c r="MA357" s="28"/>
      <c r="MB357" s="28"/>
      <c r="MC357" s="28"/>
      <c r="MD357" s="28"/>
      <c r="ME357" s="28"/>
      <c r="MF357" s="28"/>
      <c r="MG357" s="28"/>
      <c r="MH357" s="28"/>
      <c r="MI357" s="28"/>
      <c r="MJ357" s="28"/>
      <c r="MK357" s="28"/>
      <c r="ML357" s="28"/>
      <c r="MM357" s="28"/>
    </row>
    <row r="358" spans="1:351" x14ac:dyDescent="0.3">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28"/>
      <c r="HU358" s="28"/>
      <c r="HV358" s="28"/>
      <c r="HW358" s="28"/>
      <c r="HX358" s="28"/>
      <c r="HY358" s="28"/>
      <c r="HZ358" s="28"/>
      <c r="IA358" s="28"/>
      <c r="IB358" s="28"/>
      <c r="IC358" s="28"/>
      <c r="ID358" s="28"/>
      <c r="IE358" s="28"/>
      <c r="IF358" s="28"/>
      <c r="IG358" s="28"/>
      <c r="IH358" s="28"/>
      <c r="II358" s="28"/>
      <c r="IJ358" s="28"/>
      <c r="IK358" s="28"/>
      <c r="IL358" s="28"/>
      <c r="IM358" s="28"/>
      <c r="IN358" s="28"/>
      <c r="IO358" s="28"/>
      <c r="IP358" s="28"/>
      <c r="IQ358" s="28"/>
      <c r="IR358" s="28"/>
      <c r="IS358" s="28"/>
      <c r="IT358" s="28"/>
      <c r="IU358" s="28"/>
      <c r="IV358" s="28"/>
      <c r="IW358" s="28"/>
      <c r="IX358" s="28"/>
      <c r="IY358" s="28"/>
      <c r="IZ358" s="28"/>
      <c r="JA358" s="28"/>
      <c r="JB358" s="28"/>
      <c r="JC358" s="28"/>
      <c r="JD358" s="28"/>
      <c r="JE358" s="28"/>
      <c r="JF358" s="28"/>
      <c r="JG358" s="28"/>
      <c r="JH358" s="28"/>
      <c r="JI358" s="28"/>
      <c r="JJ358" s="28"/>
      <c r="JK358" s="28"/>
      <c r="JL358" s="28"/>
      <c r="JM358" s="28"/>
      <c r="JN358" s="28"/>
      <c r="JO358" s="28"/>
      <c r="JP358" s="28"/>
      <c r="JQ358" s="28"/>
      <c r="JR358" s="28"/>
      <c r="JS358" s="28"/>
      <c r="JT358" s="28"/>
      <c r="JU358" s="28"/>
      <c r="JV358" s="28"/>
      <c r="JW358" s="28"/>
      <c r="JX358" s="28"/>
      <c r="JY358" s="28"/>
      <c r="JZ358" s="28"/>
      <c r="KA358" s="28"/>
      <c r="KB358" s="28"/>
      <c r="KC358" s="28"/>
      <c r="KD358" s="28"/>
      <c r="KE358" s="28"/>
      <c r="KF358" s="28"/>
      <c r="KG358" s="28"/>
      <c r="KH358" s="28"/>
      <c r="KI358" s="28"/>
      <c r="KJ358" s="28"/>
      <c r="KK358" s="28"/>
      <c r="KL358" s="28"/>
      <c r="KM358" s="28"/>
      <c r="KN358" s="28"/>
      <c r="KO358" s="28"/>
      <c r="KP358" s="28"/>
      <c r="KQ358" s="28"/>
      <c r="KR358" s="28"/>
      <c r="KS358" s="28"/>
      <c r="KT358" s="28"/>
      <c r="KU358" s="28"/>
      <c r="KV358" s="28"/>
      <c r="KW358" s="28"/>
      <c r="KX358" s="28"/>
      <c r="KY358" s="28"/>
      <c r="KZ358" s="28"/>
      <c r="LA358" s="28"/>
      <c r="LB358" s="28"/>
      <c r="LC358" s="28"/>
      <c r="LD358" s="28"/>
      <c r="LE358" s="28"/>
      <c r="LF358" s="28"/>
      <c r="LG358" s="28"/>
      <c r="LH358" s="28"/>
      <c r="LI358" s="28"/>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c r="MI358" s="28"/>
      <c r="MJ358" s="28"/>
      <c r="MK358" s="28"/>
      <c r="ML358" s="28"/>
      <c r="MM358" s="28"/>
    </row>
    <row r="359" spans="1:351" x14ac:dyDescent="0.3">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28"/>
      <c r="HU359" s="28"/>
      <c r="HV359" s="28"/>
      <c r="HW359" s="28"/>
      <c r="HX359" s="28"/>
      <c r="HY359" s="28"/>
      <c r="HZ359" s="28"/>
      <c r="IA359" s="28"/>
      <c r="IB359" s="28"/>
      <c r="IC359" s="28"/>
      <c r="ID359" s="28"/>
      <c r="IE359" s="28"/>
      <c r="IF359" s="28"/>
      <c r="IG359" s="28"/>
      <c r="IH359" s="28"/>
      <c r="II359" s="28"/>
      <c r="IJ359" s="28"/>
      <c r="IK359" s="28"/>
      <c r="IL359" s="28"/>
      <c r="IM359" s="28"/>
      <c r="IN359" s="28"/>
      <c r="IO359" s="28"/>
      <c r="IP359" s="28"/>
      <c r="IQ359" s="28"/>
      <c r="IR359" s="28"/>
      <c r="IS359" s="28"/>
      <c r="IT359" s="28"/>
      <c r="IU359" s="28"/>
      <c r="IV359" s="28"/>
      <c r="IW359" s="28"/>
      <c r="IX359" s="28"/>
      <c r="IY359" s="28"/>
      <c r="IZ359" s="28"/>
      <c r="JA359" s="28"/>
      <c r="JB359" s="28"/>
      <c r="JC359" s="28"/>
      <c r="JD359" s="28"/>
      <c r="JE359" s="28"/>
      <c r="JF359" s="28"/>
      <c r="JG359" s="28"/>
      <c r="JH359" s="28"/>
      <c r="JI359" s="28"/>
      <c r="JJ359" s="28"/>
      <c r="JK359" s="28"/>
      <c r="JL359" s="28"/>
      <c r="JM359" s="28"/>
      <c r="JN359" s="28"/>
      <c r="JO359" s="28"/>
      <c r="JP359" s="28"/>
      <c r="JQ359" s="28"/>
      <c r="JR359" s="28"/>
      <c r="JS359" s="28"/>
      <c r="JT359" s="28"/>
      <c r="JU359" s="28"/>
      <c r="JV359" s="28"/>
      <c r="JW359" s="28"/>
      <c r="JX359" s="28"/>
      <c r="JY359" s="28"/>
      <c r="JZ359" s="28"/>
      <c r="KA359" s="28"/>
      <c r="KB359" s="28"/>
      <c r="KC359" s="28"/>
      <c r="KD359" s="28"/>
      <c r="KE359" s="28"/>
      <c r="KF359" s="28"/>
      <c r="KG359" s="28"/>
      <c r="KH359" s="28"/>
      <c r="KI359" s="28"/>
      <c r="KJ359" s="28"/>
      <c r="KK359" s="28"/>
      <c r="KL359" s="28"/>
      <c r="KM359" s="28"/>
      <c r="KN359" s="28"/>
      <c r="KO359" s="28"/>
      <c r="KP359" s="28"/>
      <c r="KQ359" s="28"/>
      <c r="KR359" s="28"/>
      <c r="KS359" s="28"/>
      <c r="KT359" s="28"/>
      <c r="KU359" s="28"/>
      <c r="KV359" s="28"/>
      <c r="KW359" s="28"/>
      <c r="KX359" s="28"/>
      <c r="KY359" s="28"/>
      <c r="KZ359" s="28"/>
      <c r="LA359" s="28"/>
      <c r="LB359" s="28"/>
      <c r="LC359" s="28"/>
      <c r="LD359" s="28"/>
      <c r="LE359" s="28"/>
      <c r="LF359" s="28"/>
      <c r="LG359" s="28"/>
      <c r="LH359" s="28"/>
      <c r="LI359" s="28"/>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c r="MI359" s="28"/>
      <c r="MJ359" s="28"/>
      <c r="MK359" s="28"/>
      <c r="ML359" s="28"/>
      <c r="MM359" s="28"/>
    </row>
    <row r="360" spans="1:351" x14ac:dyDescent="0.3">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28"/>
      <c r="HU360" s="28"/>
      <c r="HV360" s="28"/>
      <c r="HW360" s="28"/>
      <c r="HX360" s="28"/>
      <c r="HY360" s="28"/>
      <c r="HZ360" s="28"/>
      <c r="IA360" s="28"/>
      <c r="IB360" s="28"/>
      <c r="IC360" s="28"/>
      <c r="ID360" s="28"/>
      <c r="IE360" s="28"/>
      <c r="IF360" s="28"/>
      <c r="IG360" s="28"/>
      <c r="IH360" s="28"/>
      <c r="II360" s="28"/>
      <c r="IJ360" s="28"/>
      <c r="IK360" s="28"/>
      <c r="IL360" s="28"/>
      <c r="IM360" s="28"/>
      <c r="IN360" s="28"/>
      <c r="IO360" s="28"/>
      <c r="IP360" s="28"/>
      <c r="IQ360" s="28"/>
      <c r="IR360" s="28"/>
      <c r="IS360" s="28"/>
      <c r="IT360" s="28"/>
      <c r="IU360" s="28"/>
      <c r="IV360" s="28"/>
      <c r="IW360" s="28"/>
      <c r="IX360" s="28"/>
      <c r="IY360" s="28"/>
      <c r="IZ360" s="28"/>
      <c r="JA360" s="28"/>
      <c r="JB360" s="28"/>
      <c r="JC360" s="28"/>
      <c r="JD360" s="28"/>
      <c r="JE360" s="28"/>
      <c r="JF360" s="28"/>
      <c r="JG360" s="28"/>
      <c r="JH360" s="28"/>
      <c r="JI360" s="28"/>
      <c r="JJ360" s="28"/>
      <c r="JK360" s="28"/>
      <c r="JL360" s="28"/>
      <c r="JM360" s="28"/>
      <c r="JN360" s="28"/>
      <c r="JO360" s="28"/>
      <c r="JP360" s="28"/>
      <c r="JQ360" s="28"/>
      <c r="JR360" s="28"/>
      <c r="JS360" s="28"/>
      <c r="JT360" s="28"/>
      <c r="JU360" s="28"/>
      <c r="JV360" s="28"/>
      <c r="JW360" s="28"/>
      <c r="JX360" s="28"/>
      <c r="JY360" s="28"/>
      <c r="JZ360" s="28"/>
      <c r="KA360" s="28"/>
      <c r="KB360" s="28"/>
      <c r="KC360" s="28"/>
      <c r="KD360" s="28"/>
      <c r="KE360" s="28"/>
      <c r="KF360" s="28"/>
      <c r="KG360" s="28"/>
      <c r="KH360" s="28"/>
      <c r="KI360" s="28"/>
      <c r="KJ360" s="28"/>
      <c r="KK360" s="28"/>
      <c r="KL360" s="28"/>
      <c r="KM360" s="28"/>
      <c r="KN360" s="28"/>
      <c r="KO360" s="28"/>
      <c r="KP360" s="28"/>
      <c r="KQ360" s="28"/>
      <c r="KR360" s="28"/>
      <c r="KS360" s="28"/>
      <c r="KT360" s="28"/>
      <c r="KU360" s="28"/>
      <c r="KV360" s="28"/>
      <c r="KW360" s="28"/>
      <c r="KX360" s="28"/>
      <c r="KY360" s="28"/>
      <c r="KZ360" s="28"/>
      <c r="LA360" s="28"/>
      <c r="LB360" s="28"/>
      <c r="LC360" s="28"/>
      <c r="LD360" s="28"/>
      <c r="LE360" s="28"/>
      <c r="LF360" s="28"/>
      <c r="LG360" s="28"/>
      <c r="LH360" s="28"/>
      <c r="LI360" s="28"/>
      <c r="LJ360" s="28"/>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row>
    <row r="361" spans="1:351" x14ac:dyDescent="0.3">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28"/>
      <c r="HU361" s="28"/>
      <c r="HV361" s="28"/>
      <c r="HW361" s="28"/>
      <c r="HX361" s="28"/>
      <c r="HY361" s="28"/>
      <c r="HZ361" s="28"/>
      <c r="IA361" s="28"/>
      <c r="IB361" s="28"/>
      <c r="IC361" s="28"/>
      <c r="ID361" s="28"/>
      <c r="IE361" s="28"/>
      <c r="IF361" s="28"/>
      <c r="IG361" s="28"/>
      <c r="IH361" s="28"/>
      <c r="II361" s="28"/>
      <c r="IJ361" s="28"/>
      <c r="IK361" s="28"/>
      <c r="IL361" s="28"/>
      <c r="IM361" s="28"/>
      <c r="IN361" s="28"/>
      <c r="IO361" s="28"/>
      <c r="IP361" s="28"/>
      <c r="IQ361" s="28"/>
      <c r="IR361" s="28"/>
      <c r="IS361" s="28"/>
      <c r="IT361" s="28"/>
      <c r="IU361" s="28"/>
      <c r="IV361" s="28"/>
      <c r="IW361" s="28"/>
      <c r="IX361" s="28"/>
      <c r="IY361" s="28"/>
      <c r="IZ361" s="28"/>
      <c r="JA361" s="28"/>
      <c r="JB361" s="28"/>
      <c r="JC361" s="28"/>
      <c r="JD361" s="28"/>
      <c r="JE361" s="28"/>
      <c r="JF361" s="28"/>
      <c r="JG361" s="28"/>
      <c r="JH361" s="28"/>
      <c r="JI361" s="28"/>
      <c r="JJ361" s="28"/>
      <c r="JK361" s="28"/>
      <c r="JL361" s="28"/>
      <c r="JM361" s="28"/>
      <c r="JN361" s="28"/>
      <c r="JO361" s="28"/>
      <c r="JP361" s="28"/>
      <c r="JQ361" s="28"/>
      <c r="JR361" s="28"/>
      <c r="JS361" s="28"/>
      <c r="JT361" s="28"/>
      <c r="JU361" s="28"/>
      <c r="JV361" s="28"/>
      <c r="JW361" s="28"/>
      <c r="JX361" s="28"/>
      <c r="JY361" s="28"/>
      <c r="JZ361" s="28"/>
      <c r="KA361" s="28"/>
      <c r="KB361" s="28"/>
      <c r="KC361" s="28"/>
      <c r="KD361" s="28"/>
      <c r="KE361" s="28"/>
      <c r="KF361" s="28"/>
      <c r="KG361" s="28"/>
      <c r="KH361" s="28"/>
      <c r="KI361" s="28"/>
      <c r="KJ361" s="28"/>
      <c r="KK361" s="28"/>
      <c r="KL361" s="28"/>
      <c r="KM361" s="28"/>
      <c r="KN361" s="28"/>
      <c r="KO361" s="28"/>
      <c r="KP361" s="28"/>
      <c r="KQ361" s="28"/>
      <c r="KR361" s="28"/>
      <c r="KS361" s="28"/>
      <c r="KT361" s="28"/>
      <c r="KU361" s="28"/>
      <c r="KV361" s="28"/>
      <c r="KW361" s="28"/>
      <c r="KX361" s="28"/>
      <c r="KY361" s="28"/>
      <c r="KZ361" s="28"/>
      <c r="LA361" s="28"/>
      <c r="LB361" s="28"/>
      <c r="LC361" s="28"/>
      <c r="LD361" s="28"/>
      <c r="LE361" s="28"/>
      <c r="LF361" s="28"/>
      <c r="LG361" s="28"/>
      <c r="LH361" s="28"/>
      <c r="LI361" s="28"/>
      <c r="LJ361" s="28"/>
      <c r="LK361" s="28"/>
      <c r="LL361" s="28"/>
      <c r="LM361" s="28"/>
      <c r="LN361" s="28"/>
      <c r="LO361" s="28"/>
      <c r="LP361" s="28"/>
      <c r="LQ361" s="28"/>
      <c r="LR361" s="28"/>
      <c r="LS361" s="28"/>
      <c r="LT361" s="28"/>
      <c r="LU361" s="28"/>
      <c r="LV361" s="28"/>
      <c r="LW361" s="28"/>
      <c r="LX361" s="28"/>
      <c r="LY361" s="28"/>
      <c r="LZ361" s="28"/>
      <c r="MA361" s="28"/>
      <c r="MB361" s="28"/>
      <c r="MC361" s="28"/>
      <c r="MD361" s="28"/>
      <c r="ME361" s="28"/>
      <c r="MF361" s="28"/>
      <c r="MG361" s="28"/>
      <c r="MH361" s="28"/>
      <c r="MI361" s="28"/>
      <c r="MJ361" s="28"/>
      <c r="MK361" s="28"/>
      <c r="ML361" s="28"/>
      <c r="MM361" s="28"/>
    </row>
    <row r="362" spans="1:351" x14ac:dyDescent="0.3">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28"/>
      <c r="HU362" s="28"/>
      <c r="HV362" s="28"/>
      <c r="HW362" s="28"/>
      <c r="HX362" s="28"/>
      <c r="HY362" s="28"/>
      <c r="HZ362" s="28"/>
      <c r="IA362" s="28"/>
      <c r="IB362" s="28"/>
      <c r="IC362" s="28"/>
      <c r="ID362" s="28"/>
      <c r="IE362" s="28"/>
      <c r="IF362" s="28"/>
      <c r="IG362" s="28"/>
      <c r="IH362" s="28"/>
      <c r="II362" s="28"/>
      <c r="IJ362" s="28"/>
      <c r="IK362" s="28"/>
      <c r="IL362" s="28"/>
      <c r="IM362" s="28"/>
      <c r="IN362" s="28"/>
      <c r="IO362" s="28"/>
      <c r="IP362" s="28"/>
      <c r="IQ362" s="28"/>
      <c r="IR362" s="28"/>
      <c r="IS362" s="28"/>
      <c r="IT362" s="28"/>
      <c r="IU362" s="28"/>
      <c r="IV362" s="28"/>
      <c r="IW362" s="28"/>
      <c r="IX362" s="28"/>
      <c r="IY362" s="28"/>
      <c r="IZ362" s="28"/>
      <c r="JA362" s="28"/>
      <c r="JB362" s="28"/>
      <c r="JC362" s="28"/>
      <c r="JD362" s="28"/>
      <c r="JE362" s="28"/>
      <c r="JF362" s="28"/>
      <c r="JG362" s="28"/>
      <c r="JH362" s="28"/>
      <c r="JI362" s="28"/>
      <c r="JJ362" s="28"/>
      <c r="JK362" s="28"/>
      <c r="JL362" s="28"/>
      <c r="JM362" s="28"/>
      <c r="JN362" s="28"/>
      <c r="JO362" s="28"/>
      <c r="JP362" s="28"/>
      <c r="JQ362" s="28"/>
      <c r="JR362" s="28"/>
      <c r="JS362" s="28"/>
      <c r="JT362" s="28"/>
      <c r="JU362" s="28"/>
      <c r="JV362" s="28"/>
      <c r="JW362" s="28"/>
      <c r="JX362" s="28"/>
      <c r="JY362" s="28"/>
      <c r="JZ362" s="28"/>
      <c r="KA362" s="28"/>
      <c r="KB362" s="28"/>
      <c r="KC362" s="28"/>
      <c r="KD362" s="28"/>
      <c r="KE362" s="28"/>
      <c r="KF362" s="28"/>
      <c r="KG362" s="28"/>
      <c r="KH362" s="28"/>
      <c r="KI362" s="28"/>
      <c r="KJ362" s="28"/>
      <c r="KK362" s="28"/>
      <c r="KL362" s="28"/>
      <c r="KM362" s="28"/>
      <c r="KN362" s="28"/>
      <c r="KO362" s="28"/>
      <c r="KP362" s="28"/>
      <c r="KQ362" s="28"/>
      <c r="KR362" s="28"/>
      <c r="KS362" s="28"/>
      <c r="KT362" s="28"/>
      <c r="KU362" s="28"/>
      <c r="KV362" s="28"/>
      <c r="KW362" s="28"/>
      <c r="KX362" s="28"/>
      <c r="KY362" s="28"/>
      <c r="KZ362" s="28"/>
      <c r="LA362" s="28"/>
      <c r="LB362" s="28"/>
      <c r="LC362" s="28"/>
      <c r="LD362" s="28"/>
      <c r="LE362" s="28"/>
      <c r="LF362" s="28"/>
      <c r="LG362" s="28"/>
      <c r="LH362" s="28"/>
      <c r="LI362" s="28"/>
      <c r="LJ362" s="28"/>
      <c r="LK362" s="28"/>
      <c r="LL362" s="28"/>
      <c r="LM362" s="28"/>
      <c r="LN362" s="28"/>
      <c r="LO362" s="28"/>
      <c r="LP362" s="28"/>
      <c r="LQ362" s="28"/>
      <c r="LR362" s="28"/>
      <c r="LS362" s="28"/>
      <c r="LT362" s="28"/>
      <c r="LU362" s="28"/>
      <c r="LV362" s="28"/>
      <c r="LW362" s="28"/>
      <c r="LX362" s="28"/>
      <c r="LY362" s="28"/>
      <c r="LZ362" s="28"/>
      <c r="MA362" s="28"/>
      <c r="MB362" s="28"/>
      <c r="MC362" s="28"/>
      <c r="MD362" s="28"/>
      <c r="ME362" s="28"/>
      <c r="MF362" s="28"/>
      <c r="MG362" s="28"/>
      <c r="MH362" s="28"/>
      <c r="MI362" s="28"/>
      <c r="MJ362" s="28"/>
      <c r="MK362" s="28"/>
      <c r="ML362" s="28"/>
      <c r="MM362" s="28"/>
    </row>
    <row r="363" spans="1:351" x14ac:dyDescent="0.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28"/>
      <c r="HU363" s="28"/>
      <c r="HV363" s="28"/>
      <c r="HW363" s="28"/>
      <c r="HX363" s="28"/>
      <c r="HY363" s="28"/>
      <c r="HZ363" s="28"/>
      <c r="IA363" s="28"/>
      <c r="IB363" s="28"/>
      <c r="IC363" s="28"/>
      <c r="ID363" s="28"/>
      <c r="IE363" s="28"/>
      <c r="IF363" s="28"/>
      <c r="IG363" s="28"/>
      <c r="IH363" s="28"/>
      <c r="II363" s="28"/>
      <c r="IJ363" s="28"/>
      <c r="IK363" s="28"/>
      <c r="IL363" s="28"/>
      <c r="IM363" s="28"/>
      <c r="IN363" s="28"/>
      <c r="IO363" s="28"/>
      <c r="IP363" s="28"/>
      <c r="IQ363" s="28"/>
      <c r="IR363" s="28"/>
      <c r="IS363" s="28"/>
      <c r="IT363" s="28"/>
      <c r="IU363" s="28"/>
      <c r="IV363" s="28"/>
      <c r="IW363" s="28"/>
      <c r="IX363" s="28"/>
      <c r="IY363" s="28"/>
      <c r="IZ363" s="28"/>
      <c r="JA363" s="28"/>
      <c r="JB363" s="28"/>
      <c r="JC363" s="28"/>
      <c r="JD363" s="28"/>
      <c r="JE363" s="28"/>
      <c r="JF363" s="28"/>
      <c r="JG363" s="28"/>
      <c r="JH363" s="28"/>
      <c r="JI363" s="28"/>
      <c r="JJ363" s="28"/>
      <c r="JK363" s="28"/>
      <c r="JL363" s="28"/>
      <c r="JM363" s="28"/>
      <c r="JN363" s="28"/>
      <c r="JO363" s="28"/>
      <c r="JP363" s="28"/>
      <c r="JQ363" s="28"/>
      <c r="JR363" s="28"/>
      <c r="JS363" s="28"/>
      <c r="JT363" s="28"/>
      <c r="JU363" s="28"/>
      <c r="JV363" s="28"/>
      <c r="JW363" s="28"/>
      <c r="JX363" s="28"/>
      <c r="JY363" s="28"/>
      <c r="JZ363" s="28"/>
      <c r="KA363" s="28"/>
      <c r="KB363" s="28"/>
      <c r="KC363" s="28"/>
      <c r="KD363" s="28"/>
      <c r="KE363" s="28"/>
      <c r="KF363" s="28"/>
      <c r="KG363" s="28"/>
      <c r="KH363" s="28"/>
      <c r="KI363" s="28"/>
      <c r="KJ363" s="28"/>
      <c r="KK363" s="28"/>
      <c r="KL363" s="28"/>
      <c r="KM363" s="28"/>
      <c r="KN363" s="28"/>
      <c r="KO363" s="28"/>
      <c r="KP363" s="28"/>
      <c r="KQ363" s="28"/>
      <c r="KR363" s="28"/>
      <c r="KS363" s="28"/>
      <c r="KT363" s="28"/>
      <c r="KU363" s="28"/>
      <c r="KV363" s="28"/>
      <c r="KW363" s="28"/>
      <c r="KX363" s="28"/>
      <c r="KY363" s="28"/>
      <c r="KZ363" s="28"/>
      <c r="LA363" s="28"/>
      <c r="LB363" s="28"/>
      <c r="LC363" s="28"/>
      <c r="LD363" s="28"/>
      <c r="LE363" s="28"/>
      <c r="LF363" s="28"/>
      <c r="LG363" s="28"/>
      <c r="LH363" s="28"/>
      <c r="LI363" s="28"/>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row>
    <row r="364" spans="1:351" x14ac:dyDescent="0.3">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28"/>
      <c r="HU364" s="28"/>
      <c r="HV364" s="28"/>
      <c r="HW364" s="28"/>
      <c r="HX364" s="28"/>
      <c r="HY364" s="28"/>
      <c r="HZ364" s="28"/>
      <c r="IA364" s="28"/>
      <c r="IB364" s="28"/>
      <c r="IC364" s="28"/>
      <c r="ID364" s="28"/>
      <c r="IE364" s="28"/>
      <c r="IF364" s="28"/>
      <c r="IG364" s="28"/>
      <c r="IH364" s="28"/>
      <c r="II364" s="28"/>
      <c r="IJ364" s="28"/>
      <c r="IK364" s="28"/>
      <c r="IL364" s="28"/>
      <c r="IM364" s="28"/>
      <c r="IN364" s="28"/>
      <c r="IO364" s="28"/>
      <c r="IP364" s="28"/>
      <c r="IQ364" s="28"/>
      <c r="IR364" s="28"/>
      <c r="IS364" s="28"/>
      <c r="IT364" s="28"/>
      <c r="IU364" s="28"/>
      <c r="IV364" s="28"/>
      <c r="IW364" s="28"/>
      <c r="IX364" s="28"/>
      <c r="IY364" s="28"/>
      <c r="IZ364" s="28"/>
      <c r="JA364" s="28"/>
      <c r="JB364" s="28"/>
      <c r="JC364" s="28"/>
      <c r="JD364" s="28"/>
      <c r="JE364" s="28"/>
      <c r="JF364" s="28"/>
      <c r="JG364" s="28"/>
      <c r="JH364" s="28"/>
      <c r="JI364" s="28"/>
      <c r="JJ364" s="28"/>
      <c r="JK364" s="28"/>
      <c r="JL364" s="28"/>
      <c r="JM364" s="28"/>
      <c r="JN364" s="28"/>
      <c r="JO364" s="28"/>
      <c r="JP364" s="28"/>
      <c r="JQ364" s="28"/>
      <c r="JR364" s="28"/>
      <c r="JS364" s="28"/>
      <c r="JT364" s="28"/>
      <c r="JU364" s="28"/>
      <c r="JV364" s="28"/>
      <c r="JW364" s="28"/>
      <c r="JX364" s="28"/>
      <c r="JY364" s="28"/>
      <c r="JZ364" s="28"/>
      <c r="KA364" s="28"/>
      <c r="KB364" s="28"/>
      <c r="KC364" s="28"/>
      <c r="KD364" s="28"/>
      <c r="KE364" s="28"/>
      <c r="KF364" s="28"/>
      <c r="KG364" s="28"/>
      <c r="KH364" s="28"/>
      <c r="KI364" s="28"/>
      <c r="KJ364" s="28"/>
      <c r="KK364" s="28"/>
      <c r="KL364" s="28"/>
      <c r="KM364" s="28"/>
      <c r="KN364" s="28"/>
      <c r="KO364" s="28"/>
      <c r="KP364" s="28"/>
      <c r="KQ364" s="28"/>
      <c r="KR364" s="28"/>
      <c r="KS364" s="28"/>
      <c r="KT364" s="28"/>
      <c r="KU364" s="28"/>
      <c r="KV364" s="28"/>
      <c r="KW364" s="28"/>
      <c r="KX364" s="28"/>
      <c r="KY364" s="28"/>
      <c r="KZ364" s="28"/>
      <c r="LA364" s="28"/>
      <c r="LB364" s="28"/>
      <c r="LC364" s="28"/>
      <c r="LD364" s="28"/>
      <c r="LE364" s="28"/>
      <c r="LF364" s="28"/>
      <c r="LG364" s="28"/>
      <c r="LH364" s="28"/>
      <c r="LI364" s="28"/>
      <c r="LJ364" s="28"/>
      <c r="LK364" s="28"/>
      <c r="LL364" s="28"/>
      <c r="LM364" s="28"/>
      <c r="LN364" s="28"/>
      <c r="LO364" s="28"/>
      <c r="LP364" s="28"/>
      <c r="LQ364" s="28"/>
      <c r="LR364" s="28"/>
      <c r="LS364" s="28"/>
      <c r="LT364" s="28"/>
      <c r="LU364" s="28"/>
      <c r="LV364" s="28"/>
      <c r="LW364" s="28"/>
      <c r="LX364" s="28"/>
      <c r="LY364" s="28"/>
      <c r="LZ364" s="28"/>
      <c r="MA364" s="28"/>
      <c r="MB364" s="28"/>
      <c r="MC364" s="28"/>
      <c r="MD364" s="28"/>
      <c r="ME364" s="28"/>
      <c r="MF364" s="28"/>
      <c r="MG364" s="28"/>
      <c r="MH364" s="28"/>
      <c r="MI364" s="28"/>
      <c r="MJ364" s="28"/>
      <c r="MK364" s="28"/>
      <c r="ML364" s="28"/>
      <c r="MM364" s="28"/>
    </row>
    <row r="365" spans="1:351" x14ac:dyDescent="0.3">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28"/>
      <c r="HU365" s="28"/>
      <c r="HV365" s="28"/>
      <c r="HW365" s="28"/>
      <c r="HX365" s="28"/>
      <c r="HY365" s="28"/>
      <c r="HZ365" s="28"/>
      <c r="IA365" s="28"/>
      <c r="IB365" s="28"/>
      <c r="IC365" s="28"/>
      <c r="ID365" s="28"/>
      <c r="IE365" s="28"/>
      <c r="IF365" s="28"/>
      <c r="IG365" s="28"/>
      <c r="IH365" s="28"/>
      <c r="II365" s="28"/>
      <c r="IJ365" s="28"/>
      <c r="IK365" s="28"/>
      <c r="IL365" s="28"/>
      <c r="IM365" s="28"/>
      <c r="IN365" s="28"/>
      <c r="IO365" s="28"/>
      <c r="IP365" s="28"/>
      <c r="IQ365" s="28"/>
      <c r="IR365" s="28"/>
      <c r="IS365" s="28"/>
      <c r="IT365" s="28"/>
      <c r="IU365" s="28"/>
      <c r="IV365" s="28"/>
      <c r="IW365" s="28"/>
      <c r="IX365" s="28"/>
      <c r="IY365" s="28"/>
      <c r="IZ365" s="28"/>
      <c r="JA365" s="28"/>
      <c r="JB365" s="28"/>
      <c r="JC365" s="28"/>
      <c r="JD365" s="28"/>
      <c r="JE365" s="28"/>
      <c r="JF365" s="28"/>
      <c r="JG365" s="28"/>
      <c r="JH365" s="28"/>
      <c r="JI365" s="28"/>
      <c r="JJ365" s="28"/>
      <c r="JK365" s="28"/>
      <c r="JL365" s="28"/>
      <c r="JM365" s="28"/>
      <c r="JN365" s="28"/>
      <c r="JO365" s="28"/>
      <c r="JP365" s="28"/>
      <c r="JQ365" s="28"/>
      <c r="JR365" s="28"/>
      <c r="JS365" s="28"/>
      <c r="JT365" s="28"/>
      <c r="JU365" s="28"/>
      <c r="JV365" s="28"/>
      <c r="JW365" s="28"/>
      <c r="JX365" s="28"/>
      <c r="JY365" s="28"/>
      <c r="JZ365" s="28"/>
      <c r="KA365" s="28"/>
      <c r="KB365" s="28"/>
      <c r="KC365" s="28"/>
      <c r="KD365" s="28"/>
      <c r="KE365" s="28"/>
      <c r="KF365" s="28"/>
      <c r="KG365" s="28"/>
      <c r="KH365" s="28"/>
      <c r="KI365" s="28"/>
      <c r="KJ365" s="28"/>
      <c r="KK365" s="28"/>
      <c r="KL365" s="28"/>
      <c r="KM365" s="28"/>
      <c r="KN365" s="28"/>
      <c r="KO365" s="28"/>
      <c r="KP365" s="28"/>
      <c r="KQ365" s="28"/>
      <c r="KR365" s="28"/>
      <c r="KS365" s="28"/>
      <c r="KT365" s="28"/>
      <c r="KU365" s="28"/>
      <c r="KV365" s="28"/>
      <c r="KW365" s="28"/>
      <c r="KX365" s="28"/>
      <c r="KY365" s="28"/>
      <c r="KZ365" s="28"/>
      <c r="LA365" s="28"/>
      <c r="LB365" s="28"/>
      <c r="LC365" s="28"/>
      <c r="LD365" s="28"/>
      <c r="LE365" s="28"/>
      <c r="LF365" s="28"/>
      <c r="LG365" s="28"/>
      <c r="LH365" s="28"/>
      <c r="LI365" s="28"/>
      <c r="LJ365" s="28"/>
      <c r="LK365" s="28"/>
      <c r="LL365" s="28"/>
      <c r="LM365" s="28"/>
      <c r="LN365" s="28"/>
      <c r="LO365" s="28"/>
      <c r="LP365" s="28"/>
      <c r="LQ365" s="28"/>
      <c r="LR365" s="28"/>
      <c r="LS365" s="28"/>
      <c r="LT365" s="28"/>
      <c r="LU365" s="28"/>
      <c r="LV365" s="28"/>
      <c r="LW365" s="28"/>
      <c r="LX365" s="28"/>
      <c r="LY365" s="28"/>
      <c r="LZ365" s="28"/>
      <c r="MA365" s="28"/>
      <c r="MB365" s="28"/>
      <c r="MC365" s="28"/>
      <c r="MD365" s="28"/>
      <c r="ME365" s="28"/>
      <c r="MF365" s="28"/>
      <c r="MG365" s="28"/>
      <c r="MH365" s="28"/>
      <c r="MI365" s="28"/>
      <c r="MJ365" s="28"/>
      <c r="MK365" s="28"/>
      <c r="ML365" s="28"/>
      <c r="MM365" s="28"/>
    </row>
    <row r="366" spans="1:351" x14ac:dyDescent="0.3">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28"/>
      <c r="HU366" s="28"/>
      <c r="HV366" s="28"/>
      <c r="HW366" s="28"/>
      <c r="HX366" s="28"/>
      <c r="HY366" s="28"/>
      <c r="HZ366" s="28"/>
      <c r="IA366" s="28"/>
      <c r="IB366" s="28"/>
      <c r="IC366" s="28"/>
      <c r="ID366" s="28"/>
      <c r="IE366" s="28"/>
      <c r="IF366" s="28"/>
      <c r="IG366" s="28"/>
      <c r="IH366" s="28"/>
      <c r="II366" s="28"/>
      <c r="IJ366" s="28"/>
      <c r="IK366" s="28"/>
      <c r="IL366" s="28"/>
      <c r="IM366" s="28"/>
      <c r="IN366" s="28"/>
      <c r="IO366" s="28"/>
      <c r="IP366" s="28"/>
      <c r="IQ366" s="28"/>
      <c r="IR366" s="28"/>
      <c r="IS366" s="28"/>
      <c r="IT366" s="28"/>
      <c r="IU366" s="28"/>
      <c r="IV366" s="28"/>
      <c r="IW366" s="28"/>
      <c r="IX366" s="28"/>
      <c r="IY366" s="28"/>
      <c r="IZ366" s="28"/>
      <c r="JA366" s="28"/>
      <c r="JB366" s="28"/>
      <c r="JC366" s="28"/>
      <c r="JD366" s="28"/>
      <c r="JE366" s="28"/>
      <c r="JF366" s="28"/>
      <c r="JG366" s="28"/>
      <c r="JH366" s="28"/>
      <c r="JI366" s="28"/>
      <c r="JJ366" s="28"/>
      <c r="JK366" s="28"/>
      <c r="JL366" s="28"/>
      <c r="JM366" s="28"/>
      <c r="JN366" s="28"/>
      <c r="JO366" s="28"/>
      <c r="JP366" s="28"/>
      <c r="JQ366" s="28"/>
      <c r="JR366" s="28"/>
      <c r="JS366" s="28"/>
      <c r="JT366" s="28"/>
      <c r="JU366" s="28"/>
      <c r="JV366" s="28"/>
      <c r="JW366" s="28"/>
      <c r="JX366" s="28"/>
      <c r="JY366" s="28"/>
      <c r="JZ366" s="28"/>
      <c r="KA366" s="28"/>
      <c r="KB366" s="28"/>
      <c r="KC366" s="28"/>
      <c r="KD366" s="28"/>
      <c r="KE366" s="28"/>
      <c r="KF366" s="28"/>
      <c r="KG366" s="28"/>
      <c r="KH366" s="28"/>
      <c r="KI366" s="28"/>
      <c r="KJ366" s="28"/>
      <c r="KK366" s="28"/>
      <c r="KL366" s="28"/>
      <c r="KM366" s="28"/>
      <c r="KN366" s="28"/>
      <c r="KO366" s="28"/>
      <c r="KP366" s="28"/>
      <c r="KQ366" s="28"/>
      <c r="KR366" s="28"/>
      <c r="KS366" s="28"/>
      <c r="KT366" s="28"/>
      <c r="KU366" s="28"/>
      <c r="KV366" s="28"/>
      <c r="KW366" s="28"/>
      <c r="KX366" s="28"/>
      <c r="KY366" s="28"/>
      <c r="KZ366" s="28"/>
      <c r="LA366" s="28"/>
      <c r="LB366" s="28"/>
      <c r="LC366" s="28"/>
      <c r="LD366" s="28"/>
      <c r="LE366" s="28"/>
      <c r="LF366" s="28"/>
      <c r="LG366" s="28"/>
      <c r="LH366" s="28"/>
      <c r="LI366" s="28"/>
      <c r="LJ366" s="28"/>
      <c r="LK366" s="28"/>
      <c r="LL366" s="28"/>
      <c r="LM366" s="28"/>
      <c r="LN366" s="28"/>
      <c r="LO366" s="28"/>
      <c r="LP366" s="28"/>
      <c r="LQ366" s="28"/>
      <c r="LR366" s="28"/>
      <c r="LS366" s="28"/>
      <c r="LT366" s="28"/>
      <c r="LU366" s="28"/>
      <c r="LV366" s="28"/>
      <c r="LW366" s="28"/>
      <c r="LX366" s="28"/>
      <c r="LY366" s="28"/>
      <c r="LZ366" s="28"/>
      <c r="MA366" s="28"/>
      <c r="MB366" s="28"/>
      <c r="MC366" s="28"/>
      <c r="MD366" s="28"/>
      <c r="ME366" s="28"/>
      <c r="MF366" s="28"/>
      <c r="MG366" s="28"/>
      <c r="MH366" s="28"/>
      <c r="MI366" s="28"/>
      <c r="MJ366" s="28"/>
      <c r="MK366" s="28"/>
      <c r="ML366" s="28"/>
      <c r="MM366" s="28"/>
    </row>
    <row r="367" spans="1:351" x14ac:dyDescent="0.3">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28"/>
      <c r="HU367" s="28"/>
      <c r="HV367" s="28"/>
      <c r="HW367" s="28"/>
      <c r="HX367" s="28"/>
      <c r="HY367" s="28"/>
      <c r="HZ367" s="28"/>
      <c r="IA367" s="28"/>
      <c r="IB367" s="28"/>
      <c r="IC367" s="28"/>
      <c r="ID367" s="28"/>
      <c r="IE367" s="28"/>
      <c r="IF367" s="28"/>
      <c r="IG367" s="28"/>
      <c r="IH367" s="28"/>
      <c r="II367" s="28"/>
      <c r="IJ367" s="28"/>
      <c r="IK367" s="28"/>
      <c r="IL367" s="28"/>
      <c r="IM367" s="28"/>
      <c r="IN367" s="28"/>
      <c r="IO367" s="28"/>
      <c r="IP367" s="28"/>
      <c r="IQ367" s="28"/>
      <c r="IR367" s="28"/>
      <c r="IS367" s="28"/>
      <c r="IT367" s="28"/>
      <c r="IU367" s="28"/>
      <c r="IV367" s="28"/>
      <c r="IW367" s="28"/>
      <c r="IX367" s="28"/>
      <c r="IY367" s="28"/>
      <c r="IZ367" s="28"/>
      <c r="JA367" s="28"/>
      <c r="JB367" s="28"/>
      <c r="JC367" s="28"/>
      <c r="JD367" s="28"/>
      <c r="JE367" s="28"/>
      <c r="JF367" s="28"/>
      <c r="JG367" s="28"/>
      <c r="JH367" s="28"/>
      <c r="JI367" s="28"/>
      <c r="JJ367" s="28"/>
      <c r="JK367" s="28"/>
      <c r="JL367" s="28"/>
      <c r="JM367" s="28"/>
      <c r="JN367" s="28"/>
      <c r="JO367" s="28"/>
      <c r="JP367" s="28"/>
      <c r="JQ367" s="28"/>
      <c r="JR367" s="28"/>
      <c r="JS367" s="28"/>
      <c r="JT367" s="28"/>
      <c r="JU367" s="28"/>
      <c r="JV367" s="28"/>
      <c r="JW367" s="28"/>
      <c r="JX367" s="28"/>
      <c r="JY367" s="28"/>
      <c r="JZ367" s="28"/>
      <c r="KA367" s="28"/>
      <c r="KB367" s="28"/>
      <c r="KC367" s="28"/>
      <c r="KD367" s="28"/>
      <c r="KE367" s="28"/>
      <c r="KF367" s="28"/>
      <c r="KG367" s="28"/>
      <c r="KH367" s="28"/>
      <c r="KI367" s="28"/>
      <c r="KJ367" s="28"/>
      <c r="KK367" s="28"/>
      <c r="KL367" s="28"/>
      <c r="KM367" s="28"/>
      <c r="KN367" s="28"/>
      <c r="KO367" s="28"/>
      <c r="KP367" s="28"/>
      <c r="KQ367" s="28"/>
      <c r="KR367" s="28"/>
      <c r="KS367" s="28"/>
      <c r="KT367" s="28"/>
      <c r="KU367" s="28"/>
      <c r="KV367" s="28"/>
      <c r="KW367" s="28"/>
      <c r="KX367" s="28"/>
      <c r="KY367" s="28"/>
      <c r="KZ367" s="28"/>
      <c r="LA367" s="28"/>
      <c r="LB367" s="28"/>
      <c r="LC367" s="28"/>
      <c r="LD367" s="28"/>
      <c r="LE367" s="28"/>
      <c r="LF367" s="28"/>
      <c r="LG367" s="28"/>
      <c r="LH367" s="28"/>
      <c r="LI367" s="28"/>
      <c r="LJ367" s="28"/>
      <c r="LK367" s="28"/>
      <c r="LL367" s="28"/>
      <c r="LM367" s="28"/>
      <c r="LN367" s="28"/>
      <c r="LO367" s="28"/>
      <c r="LP367" s="28"/>
      <c r="LQ367" s="28"/>
      <c r="LR367" s="28"/>
      <c r="LS367" s="28"/>
      <c r="LT367" s="28"/>
      <c r="LU367" s="28"/>
      <c r="LV367" s="28"/>
      <c r="LW367" s="28"/>
      <c r="LX367" s="28"/>
      <c r="LY367" s="28"/>
      <c r="LZ367" s="28"/>
      <c r="MA367" s="28"/>
      <c r="MB367" s="28"/>
      <c r="MC367" s="28"/>
      <c r="MD367" s="28"/>
      <c r="ME367" s="28"/>
      <c r="MF367" s="28"/>
      <c r="MG367" s="28"/>
      <c r="MH367" s="28"/>
      <c r="MI367" s="28"/>
      <c r="MJ367" s="28"/>
      <c r="MK367" s="28"/>
      <c r="ML367" s="28"/>
      <c r="MM367" s="28"/>
    </row>
    <row r="368" spans="1:351" x14ac:dyDescent="0.3">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28"/>
      <c r="HU368" s="28"/>
      <c r="HV368" s="28"/>
      <c r="HW368" s="28"/>
      <c r="HX368" s="28"/>
      <c r="HY368" s="28"/>
      <c r="HZ368" s="28"/>
      <c r="IA368" s="28"/>
      <c r="IB368" s="28"/>
      <c r="IC368" s="28"/>
      <c r="ID368" s="28"/>
      <c r="IE368" s="28"/>
      <c r="IF368" s="28"/>
      <c r="IG368" s="28"/>
      <c r="IH368" s="28"/>
      <c r="II368" s="28"/>
      <c r="IJ368" s="28"/>
      <c r="IK368" s="28"/>
      <c r="IL368" s="28"/>
      <c r="IM368" s="28"/>
      <c r="IN368" s="28"/>
      <c r="IO368" s="28"/>
      <c r="IP368" s="28"/>
      <c r="IQ368" s="28"/>
      <c r="IR368" s="28"/>
      <c r="IS368" s="28"/>
      <c r="IT368" s="28"/>
      <c r="IU368" s="28"/>
      <c r="IV368" s="28"/>
      <c r="IW368" s="28"/>
      <c r="IX368" s="28"/>
      <c r="IY368" s="28"/>
      <c r="IZ368" s="28"/>
      <c r="JA368" s="28"/>
      <c r="JB368" s="28"/>
      <c r="JC368" s="28"/>
      <c r="JD368" s="28"/>
      <c r="JE368" s="28"/>
      <c r="JF368" s="28"/>
      <c r="JG368" s="28"/>
      <c r="JH368" s="28"/>
      <c r="JI368" s="28"/>
      <c r="JJ368" s="28"/>
      <c r="JK368" s="28"/>
      <c r="JL368" s="28"/>
      <c r="JM368" s="28"/>
      <c r="JN368" s="28"/>
      <c r="JO368" s="28"/>
      <c r="JP368" s="28"/>
      <c r="JQ368" s="28"/>
      <c r="JR368" s="28"/>
      <c r="JS368" s="28"/>
      <c r="JT368" s="28"/>
      <c r="JU368" s="28"/>
      <c r="JV368" s="28"/>
      <c r="JW368" s="28"/>
      <c r="JX368" s="28"/>
      <c r="JY368" s="28"/>
      <c r="JZ368" s="28"/>
      <c r="KA368" s="28"/>
      <c r="KB368" s="28"/>
      <c r="KC368" s="28"/>
      <c r="KD368" s="28"/>
      <c r="KE368" s="28"/>
      <c r="KF368" s="28"/>
      <c r="KG368" s="28"/>
      <c r="KH368" s="28"/>
      <c r="KI368" s="28"/>
      <c r="KJ368" s="28"/>
      <c r="KK368" s="28"/>
      <c r="KL368" s="28"/>
      <c r="KM368" s="28"/>
      <c r="KN368" s="28"/>
      <c r="KO368" s="28"/>
      <c r="KP368" s="28"/>
      <c r="KQ368" s="28"/>
      <c r="KR368" s="28"/>
      <c r="KS368" s="28"/>
      <c r="KT368" s="28"/>
      <c r="KU368" s="28"/>
      <c r="KV368" s="28"/>
      <c r="KW368" s="28"/>
      <c r="KX368" s="28"/>
      <c r="KY368" s="28"/>
      <c r="KZ368" s="28"/>
      <c r="LA368" s="28"/>
      <c r="LB368" s="28"/>
      <c r="LC368" s="28"/>
      <c r="LD368" s="28"/>
      <c r="LE368" s="28"/>
      <c r="LF368" s="28"/>
      <c r="LG368" s="28"/>
      <c r="LH368" s="28"/>
      <c r="LI368" s="28"/>
      <c r="LJ368" s="28"/>
      <c r="LK368" s="28"/>
      <c r="LL368" s="28"/>
      <c r="LM368" s="28"/>
      <c r="LN368" s="28"/>
      <c r="LO368" s="28"/>
      <c r="LP368" s="28"/>
      <c r="LQ368" s="28"/>
      <c r="LR368" s="28"/>
      <c r="LS368" s="28"/>
      <c r="LT368" s="28"/>
      <c r="LU368" s="28"/>
      <c r="LV368" s="28"/>
      <c r="LW368" s="28"/>
      <c r="LX368" s="28"/>
      <c r="LY368" s="28"/>
      <c r="LZ368" s="28"/>
      <c r="MA368" s="28"/>
      <c r="MB368" s="28"/>
      <c r="MC368" s="28"/>
      <c r="MD368" s="28"/>
      <c r="ME368" s="28"/>
      <c r="MF368" s="28"/>
      <c r="MG368" s="28"/>
      <c r="MH368" s="28"/>
      <c r="MI368" s="28"/>
      <c r="MJ368" s="28"/>
      <c r="MK368" s="28"/>
      <c r="ML368" s="28"/>
      <c r="MM368" s="28"/>
    </row>
    <row r="369" spans="1:351" x14ac:dyDescent="0.3">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28"/>
      <c r="HU369" s="28"/>
      <c r="HV369" s="28"/>
      <c r="HW369" s="28"/>
      <c r="HX369" s="28"/>
      <c r="HY369" s="28"/>
      <c r="HZ369" s="28"/>
      <c r="IA369" s="28"/>
      <c r="IB369" s="28"/>
      <c r="IC369" s="28"/>
      <c r="ID369" s="28"/>
      <c r="IE369" s="28"/>
      <c r="IF369" s="28"/>
      <c r="IG369" s="28"/>
      <c r="IH369" s="28"/>
      <c r="II369" s="28"/>
      <c r="IJ369" s="28"/>
      <c r="IK369" s="28"/>
      <c r="IL369" s="28"/>
      <c r="IM369" s="28"/>
      <c r="IN369" s="28"/>
      <c r="IO369" s="28"/>
      <c r="IP369" s="28"/>
      <c r="IQ369" s="28"/>
      <c r="IR369" s="28"/>
      <c r="IS369" s="28"/>
      <c r="IT369" s="28"/>
      <c r="IU369" s="28"/>
      <c r="IV369" s="28"/>
      <c r="IW369" s="28"/>
      <c r="IX369" s="28"/>
      <c r="IY369" s="28"/>
      <c r="IZ369" s="28"/>
      <c r="JA369" s="28"/>
      <c r="JB369" s="28"/>
      <c r="JC369" s="28"/>
      <c r="JD369" s="28"/>
      <c r="JE369" s="28"/>
      <c r="JF369" s="28"/>
      <c r="JG369" s="28"/>
      <c r="JH369" s="28"/>
      <c r="JI369" s="28"/>
      <c r="JJ369" s="28"/>
      <c r="JK369" s="28"/>
      <c r="JL369" s="28"/>
      <c r="JM369" s="28"/>
      <c r="JN369" s="28"/>
      <c r="JO369" s="28"/>
      <c r="JP369" s="28"/>
      <c r="JQ369" s="28"/>
      <c r="JR369" s="28"/>
      <c r="JS369" s="28"/>
      <c r="JT369" s="28"/>
      <c r="JU369" s="28"/>
      <c r="JV369" s="28"/>
      <c r="JW369" s="28"/>
      <c r="JX369" s="28"/>
      <c r="JY369" s="28"/>
      <c r="JZ369" s="28"/>
      <c r="KA369" s="28"/>
      <c r="KB369" s="28"/>
      <c r="KC369" s="28"/>
      <c r="KD369" s="28"/>
      <c r="KE369" s="28"/>
      <c r="KF369" s="28"/>
      <c r="KG369" s="28"/>
      <c r="KH369" s="28"/>
      <c r="KI369" s="28"/>
      <c r="KJ369" s="28"/>
      <c r="KK369" s="28"/>
      <c r="KL369" s="28"/>
      <c r="KM369" s="28"/>
      <c r="KN369" s="28"/>
      <c r="KO369" s="28"/>
      <c r="KP369" s="28"/>
      <c r="KQ369" s="28"/>
      <c r="KR369" s="28"/>
      <c r="KS369" s="28"/>
      <c r="KT369" s="28"/>
      <c r="KU369" s="28"/>
      <c r="KV369" s="28"/>
      <c r="KW369" s="28"/>
      <c r="KX369" s="28"/>
      <c r="KY369" s="28"/>
      <c r="KZ369" s="28"/>
      <c r="LA369" s="28"/>
      <c r="LB369" s="28"/>
      <c r="LC369" s="28"/>
      <c r="LD369" s="28"/>
      <c r="LE369" s="28"/>
      <c r="LF369" s="28"/>
      <c r="LG369" s="28"/>
      <c r="LH369" s="28"/>
      <c r="LI369" s="28"/>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row>
    <row r="370" spans="1:351" x14ac:dyDescent="0.3">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28"/>
      <c r="HU370" s="28"/>
      <c r="HV370" s="28"/>
      <c r="HW370" s="28"/>
      <c r="HX370" s="28"/>
      <c r="HY370" s="28"/>
      <c r="HZ370" s="28"/>
      <c r="IA370" s="28"/>
      <c r="IB370" s="28"/>
      <c r="IC370" s="28"/>
      <c r="ID370" s="28"/>
      <c r="IE370" s="28"/>
      <c r="IF370" s="28"/>
      <c r="IG370" s="28"/>
      <c r="IH370" s="28"/>
      <c r="II370" s="28"/>
      <c r="IJ370" s="28"/>
      <c r="IK370" s="28"/>
      <c r="IL370" s="28"/>
      <c r="IM370" s="28"/>
      <c r="IN370" s="28"/>
      <c r="IO370" s="28"/>
      <c r="IP370" s="28"/>
      <c r="IQ370" s="28"/>
      <c r="IR370" s="28"/>
      <c r="IS370" s="28"/>
      <c r="IT370" s="28"/>
      <c r="IU370" s="28"/>
      <c r="IV370" s="28"/>
      <c r="IW370" s="28"/>
      <c r="IX370" s="28"/>
      <c r="IY370" s="28"/>
      <c r="IZ370" s="28"/>
      <c r="JA370" s="28"/>
      <c r="JB370" s="28"/>
      <c r="JC370" s="28"/>
      <c r="JD370" s="28"/>
      <c r="JE370" s="28"/>
      <c r="JF370" s="28"/>
      <c r="JG370" s="28"/>
      <c r="JH370" s="28"/>
      <c r="JI370" s="28"/>
      <c r="JJ370" s="28"/>
      <c r="JK370" s="28"/>
      <c r="JL370" s="28"/>
      <c r="JM370" s="28"/>
      <c r="JN370" s="28"/>
      <c r="JO370" s="28"/>
      <c r="JP370" s="28"/>
      <c r="JQ370" s="28"/>
      <c r="JR370" s="28"/>
      <c r="JS370" s="28"/>
      <c r="JT370" s="28"/>
      <c r="JU370" s="28"/>
      <c r="JV370" s="28"/>
      <c r="JW370" s="28"/>
      <c r="JX370" s="28"/>
      <c r="JY370" s="28"/>
      <c r="JZ370" s="28"/>
      <c r="KA370" s="28"/>
      <c r="KB370" s="28"/>
      <c r="KC370" s="28"/>
      <c r="KD370" s="28"/>
      <c r="KE370" s="28"/>
      <c r="KF370" s="28"/>
      <c r="KG370" s="28"/>
      <c r="KH370" s="28"/>
      <c r="KI370" s="28"/>
      <c r="KJ370" s="28"/>
      <c r="KK370" s="28"/>
      <c r="KL370" s="28"/>
      <c r="KM370" s="28"/>
      <c r="KN370" s="28"/>
      <c r="KO370" s="28"/>
      <c r="KP370" s="28"/>
      <c r="KQ370" s="28"/>
      <c r="KR370" s="28"/>
      <c r="KS370" s="28"/>
      <c r="KT370" s="28"/>
      <c r="KU370" s="28"/>
      <c r="KV370" s="28"/>
      <c r="KW370" s="28"/>
      <c r="KX370" s="28"/>
      <c r="KY370" s="28"/>
      <c r="KZ370" s="28"/>
      <c r="LA370" s="28"/>
      <c r="LB370" s="28"/>
      <c r="LC370" s="28"/>
      <c r="LD370" s="28"/>
      <c r="LE370" s="28"/>
      <c r="LF370" s="28"/>
      <c r="LG370" s="28"/>
      <c r="LH370" s="28"/>
      <c r="LI370" s="28"/>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row>
    <row r="371" spans="1:351" x14ac:dyDescent="0.3">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28"/>
      <c r="HU371" s="28"/>
      <c r="HV371" s="28"/>
      <c r="HW371" s="28"/>
      <c r="HX371" s="28"/>
      <c r="HY371" s="28"/>
      <c r="HZ371" s="28"/>
      <c r="IA371" s="28"/>
      <c r="IB371" s="28"/>
      <c r="IC371" s="28"/>
      <c r="ID371" s="28"/>
      <c r="IE371" s="28"/>
      <c r="IF371" s="28"/>
      <c r="IG371" s="28"/>
      <c r="IH371" s="28"/>
      <c r="II371" s="28"/>
      <c r="IJ371" s="28"/>
      <c r="IK371" s="28"/>
      <c r="IL371" s="28"/>
      <c r="IM371" s="28"/>
      <c r="IN371" s="28"/>
      <c r="IO371" s="28"/>
      <c r="IP371" s="28"/>
      <c r="IQ371" s="28"/>
      <c r="IR371" s="28"/>
      <c r="IS371" s="28"/>
      <c r="IT371" s="28"/>
      <c r="IU371" s="28"/>
      <c r="IV371" s="28"/>
      <c r="IW371" s="28"/>
      <c r="IX371" s="28"/>
      <c r="IY371" s="28"/>
      <c r="IZ371" s="28"/>
      <c r="JA371" s="28"/>
      <c r="JB371" s="28"/>
      <c r="JC371" s="28"/>
      <c r="JD371" s="28"/>
      <c r="JE371" s="28"/>
      <c r="JF371" s="28"/>
      <c r="JG371" s="28"/>
      <c r="JH371" s="28"/>
      <c r="JI371" s="28"/>
      <c r="JJ371" s="28"/>
      <c r="JK371" s="28"/>
      <c r="JL371" s="28"/>
      <c r="JM371" s="28"/>
      <c r="JN371" s="28"/>
      <c r="JO371" s="28"/>
      <c r="JP371" s="28"/>
      <c r="JQ371" s="28"/>
      <c r="JR371" s="28"/>
      <c r="JS371" s="28"/>
      <c r="JT371" s="28"/>
      <c r="JU371" s="28"/>
      <c r="JV371" s="28"/>
      <c r="JW371" s="28"/>
      <c r="JX371" s="28"/>
      <c r="JY371" s="28"/>
      <c r="JZ371" s="28"/>
      <c r="KA371" s="28"/>
      <c r="KB371" s="28"/>
      <c r="KC371" s="28"/>
      <c r="KD371" s="28"/>
      <c r="KE371" s="28"/>
      <c r="KF371" s="28"/>
      <c r="KG371" s="28"/>
      <c r="KH371" s="28"/>
      <c r="KI371" s="28"/>
      <c r="KJ371" s="28"/>
      <c r="KK371" s="28"/>
      <c r="KL371" s="28"/>
      <c r="KM371" s="28"/>
      <c r="KN371" s="28"/>
      <c r="KO371" s="28"/>
      <c r="KP371" s="28"/>
      <c r="KQ371" s="28"/>
      <c r="KR371" s="28"/>
      <c r="KS371" s="28"/>
      <c r="KT371" s="28"/>
      <c r="KU371" s="28"/>
      <c r="KV371" s="28"/>
      <c r="KW371" s="28"/>
      <c r="KX371" s="28"/>
      <c r="KY371" s="28"/>
      <c r="KZ371" s="28"/>
      <c r="LA371" s="28"/>
      <c r="LB371" s="28"/>
      <c r="LC371" s="28"/>
      <c r="LD371" s="28"/>
      <c r="LE371" s="28"/>
      <c r="LF371" s="28"/>
      <c r="LG371" s="28"/>
      <c r="LH371" s="28"/>
      <c r="LI371" s="28"/>
      <c r="LJ371" s="28"/>
      <c r="LK371" s="28"/>
      <c r="LL371" s="28"/>
      <c r="LM371" s="28"/>
      <c r="LN371" s="28"/>
      <c r="LO371" s="28"/>
      <c r="LP371" s="28"/>
      <c r="LQ371" s="28"/>
      <c r="LR371" s="28"/>
      <c r="LS371" s="28"/>
      <c r="LT371" s="28"/>
      <c r="LU371" s="28"/>
      <c r="LV371" s="28"/>
      <c r="LW371" s="28"/>
      <c r="LX371" s="28"/>
      <c r="LY371" s="28"/>
      <c r="LZ371" s="28"/>
      <c r="MA371" s="28"/>
      <c r="MB371" s="28"/>
      <c r="MC371" s="28"/>
      <c r="MD371" s="28"/>
      <c r="ME371" s="28"/>
      <c r="MF371" s="28"/>
      <c r="MG371" s="28"/>
      <c r="MH371" s="28"/>
      <c r="MI371" s="28"/>
      <c r="MJ371" s="28"/>
      <c r="MK371" s="28"/>
      <c r="ML371" s="28"/>
      <c r="MM371" s="28"/>
    </row>
    <row r="372" spans="1:351" x14ac:dyDescent="0.3">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28"/>
      <c r="HU372" s="28"/>
      <c r="HV372" s="28"/>
      <c r="HW372" s="28"/>
      <c r="HX372" s="28"/>
      <c r="HY372" s="28"/>
      <c r="HZ372" s="28"/>
      <c r="IA372" s="28"/>
      <c r="IB372" s="28"/>
      <c r="IC372" s="28"/>
      <c r="ID372" s="28"/>
      <c r="IE372" s="28"/>
      <c r="IF372" s="28"/>
      <c r="IG372" s="28"/>
      <c r="IH372" s="28"/>
      <c r="II372" s="28"/>
      <c r="IJ372" s="28"/>
      <c r="IK372" s="28"/>
      <c r="IL372" s="28"/>
      <c r="IM372" s="28"/>
      <c r="IN372" s="28"/>
      <c r="IO372" s="28"/>
      <c r="IP372" s="28"/>
      <c r="IQ372" s="28"/>
      <c r="IR372" s="28"/>
      <c r="IS372" s="28"/>
      <c r="IT372" s="28"/>
      <c r="IU372" s="28"/>
      <c r="IV372" s="28"/>
      <c r="IW372" s="28"/>
      <c r="IX372" s="28"/>
      <c r="IY372" s="28"/>
      <c r="IZ372" s="28"/>
      <c r="JA372" s="28"/>
      <c r="JB372" s="28"/>
      <c r="JC372" s="28"/>
      <c r="JD372" s="28"/>
      <c r="JE372" s="28"/>
      <c r="JF372" s="28"/>
      <c r="JG372" s="28"/>
      <c r="JH372" s="28"/>
      <c r="JI372" s="28"/>
      <c r="JJ372" s="28"/>
      <c r="JK372" s="28"/>
      <c r="JL372" s="28"/>
      <c r="JM372" s="28"/>
      <c r="JN372" s="28"/>
      <c r="JO372" s="28"/>
      <c r="JP372" s="28"/>
      <c r="JQ372" s="28"/>
      <c r="JR372" s="28"/>
      <c r="JS372" s="28"/>
      <c r="JT372" s="28"/>
      <c r="JU372" s="28"/>
      <c r="JV372" s="28"/>
      <c r="JW372" s="28"/>
      <c r="JX372" s="28"/>
      <c r="JY372" s="28"/>
      <c r="JZ372" s="28"/>
      <c r="KA372" s="28"/>
      <c r="KB372" s="28"/>
      <c r="KC372" s="28"/>
      <c r="KD372" s="28"/>
      <c r="KE372" s="28"/>
      <c r="KF372" s="28"/>
      <c r="KG372" s="28"/>
      <c r="KH372" s="28"/>
      <c r="KI372" s="28"/>
      <c r="KJ372" s="28"/>
      <c r="KK372" s="28"/>
      <c r="KL372" s="28"/>
      <c r="KM372" s="28"/>
      <c r="KN372" s="28"/>
      <c r="KO372" s="28"/>
      <c r="KP372" s="28"/>
      <c r="KQ372" s="28"/>
      <c r="KR372" s="28"/>
      <c r="KS372" s="28"/>
      <c r="KT372" s="28"/>
      <c r="KU372" s="28"/>
      <c r="KV372" s="28"/>
      <c r="KW372" s="28"/>
      <c r="KX372" s="28"/>
      <c r="KY372" s="28"/>
      <c r="KZ372" s="28"/>
      <c r="LA372" s="28"/>
      <c r="LB372" s="28"/>
      <c r="LC372" s="28"/>
      <c r="LD372" s="28"/>
      <c r="LE372" s="28"/>
      <c r="LF372" s="28"/>
      <c r="LG372" s="28"/>
      <c r="LH372" s="28"/>
      <c r="LI372" s="28"/>
      <c r="LJ372" s="28"/>
      <c r="LK372" s="28"/>
      <c r="LL372" s="28"/>
      <c r="LM372" s="28"/>
      <c r="LN372" s="28"/>
      <c r="LO372" s="28"/>
      <c r="LP372" s="28"/>
      <c r="LQ372" s="28"/>
      <c r="LR372" s="28"/>
      <c r="LS372" s="28"/>
      <c r="LT372" s="28"/>
      <c r="LU372" s="28"/>
      <c r="LV372" s="28"/>
      <c r="LW372" s="28"/>
      <c r="LX372" s="28"/>
      <c r="LY372" s="28"/>
      <c r="LZ372" s="28"/>
      <c r="MA372" s="28"/>
      <c r="MB372" s="28"/>
      <c r="MC372" s="28"/>
      <c r="MD372" s="28"/>
      <c r="ME372" s="28"/>
      <c r="MF372" s="28"/>
      <c r="MG372" s="28"/>
      <c r="MH372" s="28"/>
      <c r="MI372" s="28"/>
      <c r="MJ372" s="28"/>
      <c r="MK372" s="28"/>
      <c r="ML372" s="28"/>
      <c r="MM372" s="28"/>
    </row>
    <row r="373" spans="1:351" x14ac:dyDescent="0.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28"/>
      <c r="HU373" s="28"/>
      <c r="HV373" s="28"/>
      <c r="HW373" s="28"/>
      <c r="HX373" s="28"/>
      <c r="HY373" s="28"/>
      <c r="HZ373" s="28"/>
      <c r="IA373" s="28"/>
      <c r="IB373" s="28"/>
      <c r="IC373" s="28"/>
      <c r="ID373" s="28"/>
      <c r="IE373" s="28"/>
      <c r="IF373" s="28"/>
      <c r="IG373" s="28"/>
      <c r="IH373" s="28"/>
      <c r="II373" s="28"/>
      <c r="IJ373" s="28"/>
      <c r="IK373" s="28"/>
      <c r="IL373" s="28"/>
      <c r="IM373" s="28"/>
      <c r="IN373" s="28"/>
      <c r="IO373" s="28"/>
      <c r="IP373" s="28"/>
      <c r="IQ373" s="28"/>
      <c r="IR373" s="28"/>
      <c r="IS373" s="28"/>
      <c r="IT373" s="28"/>
      <c r="IU373" s="28"/>
      <c r="IV373" s="28"/>
      <c r="IW373" s="28"/>
      <c r="IX373" s="28"/>
      <c r="IY373" s="28"/>
      <c r="IZ373" s="28"/>
      <c r="JA373" s="28"/>
      <c r="JB373" s="28"/>
      <c r="JC373" s="28"/>
      <c r="JD373" s="28"/>
      <c r="JE373" s="28"/>
      <c r="JF373" s="28"/>
      <c r="JG373" s="28"/>
      <c r="JH373" s="28"/>
      <c r="JI373" s="28"/>
      <c r="JJ373" s="28"/>
      <c r="JK373" s="28"/>
      <c r="JL373" s="28"/>
      <c r="JM373" s="28"/>
      <c r="JN373" s="28"/>
      <c r="JO373" s="28"/>
      <c r="JP373" s="28"/>
      <c r="JQ373" s="28"/>
      <c r="JR373" s="28"/>
      <c r="JS373" s="28"/>
      <c r="JT373" s="28"/>
      <c r="JU373" s="28"/>
      <c r="JV373" s="28"/>
      <c r="JW373" s="28"/>
      <c r="JX373" s="28"/>
      <c r="JY373" s="28"/>
      <c r="JZ373" s="28"/>
      <c r="KA373" s="28"/>
      <c r="KB373" s="28"/>
      <c r="KC373" s="28"/>
      <c r="KD373" s="28"/>
      <c r="KE373" s="28"/>
      <c r="KF373" s="28"/>
      <c r="KG373" s="28"/>
      <c r="KH373" s="28"/>
      <c r="KI373" s="28"/>
      <c r="KJ373" s="28"/>
      <c r="KK373" s="28"/>
      <c r="KL373" s="28"/>
      <c r="KM373" s="28"/>
      <c r="KN373" s="28"/>
      <c r="KO373" s="28"/>
      <c r="KP373" s="28"/>
      <c r="KQ373" s="28"/>
      <c r="KR373" s="28"/>
      <c r="KS373" s="28"/>
      <c r="KT373" s="28"/>
      <c r="KU373" s="28"/>
      <c r="KV373" s="28"/>
      <c r="KW373" s="28"/>
      <c r="KX373" s="28"/>
      <c r="KY373" s="28"/>
      <c r="KZ373" s="28"/>
      <c r="LA373" s="28"/>
      <c r="LB373" s="28"/>
      <c r="LC373" s="28"/>
      <c r="LD373" s="28"/>
      <c r="LE373" s="28"/>
      <c r="LF373" s="28"/>
      <c r="LG373" s="28"/>
      <c r="LH373" s="28"/>
      <c r="LI373" s="28"/>
      <c r="LJ373" s="28"/>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row>
    <row r="374" spans="1:351" x14ac:dyDescent="0.3">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28"/>
      <c r="HU374" s="28"/>
      <c r="HV374" s="28"/>
      <c r="HW374" s="28"/>
      <c r="HX374" s="28"/>
      <c r="HY374" s="28"/>
      <c r="HZ374" s="28"/>
      <c r="IA374" s="28"/>
      <c r="IB374" s="28"/>
      <c r="IC374" s="28"/>
      <c r="ID374" s="28"/>
      <c r="IE374" s="28"/>
      <c r="IF374" s="28"/>
      <c r="IG374" s="28"/>
      <c r="IH374" s="28"/>
      <c r="II374" s="28"/>
      <c r="IJ374" s="28"/>
      <c r="IK374" s="28"/>
      <c r="IL374" s="28"/>
      <c r="IM374" s="28"/>
      <c r="IN374" s="28"/>
      <c r="IO374" s="28"/>
      <c r="IP374" s="28"/>
      <c r="IQ374" s="28"/>
      <c r="IR374" s="28"/>
      <c r="IS374" s="28"/>
      <c r="IT374" s="28"/>
      <c r="IU374" s="28"/>
      <c r="IV374" s="28"/>
      <c r="IW374" s="28"/>
      <c r="IX374" s="28"/>
      <c r="IY374" s="28"/>
      <c r="IZ374" s="28"/>
      <c r="JA374" s="28"/>
      <c r="JB374" s="28"/>
      <c r="JC374" s="28"/>
      <c r="JD374" s="28"/>
      <c r="JE374" s="28"/>
      <c r="JF374" s="28"/>
      <c r="JG374" s="28"/>
      <c r="JH374" s="28"/>
      <c r="JI374" s="28"/>
      <c r="JJ374" s="28"/>
      <c r="JK374" s="28"/>
      <c r="JL374" s="28"/>
      <c r="JM374" s="28"/>
      <c r="JN374" s="28"/>
      <c r="JO374" s="28"/>
      <c r="JP374" s="28"/>
      <c r="JQ374" s="28"/>
      <c r="JR374" s="28"/>
      <c r="JS374" s="28"/>
      <c r="JT374" s="28"/>
      <c r="JU374" s="28"/>
      <c r="JV374" s="28"/>
      <c r="JW374" s="28"/>
      <c r="JX374" s="28"/>
      <c r="JY374" s="28"/>
      <c r="JZ374" s="28"/>
      <c r="KA374" s="28"/>
      <c r="KB374" s="28"/>
      <c r="KC374" s="28"/>
      <c r="KD374" s="28"/>
      <c r="KE374" s="28"/>
      <c r="KF374" s="28"/>
      <c r="KG374" s="28"/>
      <c r="KH374" s="28"/>
      <c r="KI374" s="28"/>
      <c r="KJ374" s="28"/>
      <c r="KK374" s="28"/>
      <c r="KL374" s="28"/>
      <c r="KM374" s="28"/>
      <c r="KN374" s="28"/>
      <c r="KO374" s="28"/>
      <c r="KP374" s="28"/>
      <c r="KQ374" s="28"/>
      <c r="KR374" s="28"/>
      <c r="KS374" s="28"/>
      <c r="KT374" s="28"/>
      <c r="KU374" s="28"/>
      <c r="KV374" s="28"/>
      <c r="KW374" s="28"/>
      <c r="KX374" s="28"/>
      <c r="KY374" s="28"/>
      <c r="KZ374" s="28"/>
      <c r="LA374" s="28"/>
      <c r="LB374" s="28"/>
      <c r="LC374" s="28"/>
      <c r="LD374" s="28"/>
      <c r="LE374" s="28"/>
      <c r="LF374" s="28"/>
      <c r="LG374" s="28"/>
      <c r="LH374" s="28"/>
      <c r="LI374" s="28"/>
      <c r="LJ374" s="28"/>
      <c r="LK374" s="28"/>
      <c r="LL374" s="28"/>
      <c r="LM374" s="28"/>
      <c r="LN374" s="28"/>
      <c r="LO374" s="28"/>
      <c r="LP374" s="28"/>
      <c r="LQ374" s="28"/>
      <c r="LR374" s="28"/>
      <c r="LS374" s="28"/>
      <c r="LT374" s="28"/>
      <c r="LU374" s="28"/>
      <c r="LV374" s="28"/>
      <c r="LW374" s="28"/>
      <c r="LX374" s="28"/>
      <c r="LY374" s="28"/>
      <c r="LZ374" s="28"/>
      <c r="MA374" s="28"/>
      <c r="MB374" s="28"/>
      <c r="MC374" s="28"/>
      <c r="MD374" s="28"/>
      <c r="ME374" s="28"/>
      <c r="MF374" s="28"/>
      <c r="MG374" s="28"/>
      <c r="MH374" s="28"/>
      <c r="MI374" s="28"/>
      <c r="MJ374" s="28"/>
      <c r="MK374" s="28"/>
      <c r="ML374" s="28"/>
      <c r="MM374" s="28"/>
    </row>
    <row r="375" spans="1:351" x14ac:dyDescent="0.3">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28"/>
      <c r="HU375" s="28"/>
      <c r="HV375" s="28"/>
      <c r="HW375" s="28"/>
      <c r="HX375" s="28"/>
      <c r="HY375" s="28"/>
      <c r="HZ375" s="28"/>
      <c r="IA375" s="28"/>
      <c r="IB375" s="28"/>
      <c r="IC375" s="28"/>
      <c r="ID375" s="28"/>
      <c r="IE375" s="28"/>
      <c r="IF375" s="28"/>
      <c r="IG375" s="28"/>
      <c r="IH375" s="28"/>
      <c r="II375" s="28"/>
      <c r="IJ375" s="28"/>
      <c r="IK375" s="28"/>
      <c r="IL375" s="28"/>
      <c r="IM375" s="28"/>
      <c r="IN375" s="28"/>
      <c r="IO375" s="28"/>
      <c r="IP375" s="28"/>
      <c r="IQ375" s="28"/>
      <c r="IR375" s="28"/>
      <c r="IS375" s="28"/>
      <c r="IT375" s="28"/>
      <c r="IU375" s="28"/>
      <c r="IV375" s="28"/>
      <c r="IW375" s="28"/>
      <c r="IX375" s="28"/>
      <c r="IY375" s="28"/>
      <c r="IZ375" s="28"/>
      <c r="JA375" s="28"/>
      <c r="JB375" s="28"/>
      <c r="JC375" s="28"/>
      <c r="JD375" s="28"/>
      <c r="JE375" s="28"/>
      <c r="JF375" s="28"/>
      <c r="JG375" s="28"/>
      <c r="JH375" s="28"/>
      <c r="JI375" s="28"/>
      <c r="JJ375" s="28"/>
      <c r="JK375" s="28"/>
      <c r="JL375" s="28"/>
      <c r="JM375" s="28"/>
      <c r="JN375" s="28"/>
      <c r="JO375" s="28"/>
      <c r="JP375" s="28"/>
      <c r="JQ375" s="28"/>
      <c r="JR375" s="28"/>
      <c r="JS375" s="28"/>
      <c r="JT375" s="28"/>
      <c r="JU375" s="28"/>
      <c r="JV375" s="28"/>
      <c r="JW375" s="28"/>
      <c r="JX375" s="28"/>
      <c r="JY375" s="28"/>
      <c r="JZ375" s="28"/>
      <c r="KA375" s="28"/>
      <c r="KB375" s="28"/>
      <c r="KC375" s="28"/>
      <c r="KD375" s="28"/>
      <c r="KE375" s="28"/>
      <c r="KF375" s="28"/>
      <c r="KG375" s="28"/>
      <c r="KH375" s="28"/>
      <c r="KI375" s="28"/>
      <c r="KJ375" s="28"/>
      <c r="KK375" s="28"/>
      <c r="KL375" s="28"/>
      <c r="KM375" s="28"/>
      <c r="KN375" s="28"/>
      <c r="KO375" s="28"/>
      <c r="KP375" s="28"/>
      <c r="KQ375" s="28"/>
      <c r="KR375" s="28"/>
      <c r="KS375" s="28"/>
      <c r="KT375" s="28"/>
      <c r="KU375" s="28"/>
      <c r="KV375" s="28"/>
      <c r="KW375" s="28"/>
      <c r="KX375" s="28"/>
      <c r="KY375" s="28"/>
      <c r="KZ375" s="28"/>
      <c r="LA375" s="28"/>
      <c r="LB375" s="28"/>
      <c r="LC375" s="28"/>
      <c r="LD375" s="28"/>
      <c r="LE375" s="28"/>
      <c r="LF375" s="28"/>
      <c r="LG375" s="28"/>
      <c r="LH375" s="28"/>
      <c r="LI375" s="28"/>
      <c r="LJ375" s="28"/>
      <c r="LK375" s="28"/>
      <c r="LL375" s="28"/>
      <c r="LM375" s="28"/>
      <c r="LN375" s="28"/>
      <c r="LO375" s="28"/>
      <c r="LP375" s="28"/>
      <c r="LQ375" s="28"/>
      <c r="LR375" s="28"/>
      <c r="LS375" s="28"/>
      <c r="LT375" s="28"/>
      <c r="LU375" s="28"/>
      <c r="LV375" s="28"/>
      <c r="LW375" s="28"/>
      <c r="LX375" s="28"/>
      <c r="LY375" s="28"/>
      <c r="LZ375" s="28"/>
      <c r="MA375" s="28"/>
      <c r="MB375" s="28"/>
      <c r="MC375" s="28"/>
      <c r="MD375" s="28"/>
      <c r="ME375" s="28"/>
      <c r="MF375" s="28"/>
      <c r="MG375" s="28"/>
      <c r="MH375" s="28"/>
      <c r="MI375" s="28"/>
      <c r="MJ375" s="28"/>
      <c r="MK375" s="28"/>
      <c r="ML375" s="28"/>
      <c r="MM375" s="28"/>
    </row>
    <row r="376" spans="1:351" x14ac:dyDescent="0.3">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28"/>
      <c r="HU376" s="28"/>
      <c r="HV376" s="28"/>
      <c r="HW376" s="28"/>
      <c r="HX376" s="28"/>
      <c r="HY376" s="28"/>
      <c r="HZ376" s="28"/>
      <c r="IA376" s="28"/>
      <c r="IB376" s="28"/>
      <c r="IC376" s="28"/>
      <c r="ID376" s="28"/>
      <c r="IE376" s="28"/>
      <c r="IF376" s="28"/>
      <c r="IG376" s="28"/>
      <c r="IH376" s="28"/>
      <c r="II376" s="28"/>
      <c r="IJ376" s="28"/>
      <c r="IK376" s="28"/>
      <c r="IL376" s="28"/>
      <c r="IM376" s="28"/>
      <c r="IN376" s="28"/>
      <c r="IO376" s="28"/>
      <c r="IP376" s="28"/>
      <c r="IQ376" s="28"/>
      <c r="IR376" s="28"/>
      <c r="IS376" s="28"/>
      <c r="IT376" s="28"/>
      <c r="IU376" s="28"/>
      <c r="IV376" s="28"/>
      <c r="IW376" s="28"/>
      <c r="IX376" s="28"/>
      <c r="IY376" s="28"/>
      <c r="IZ376" s="28"/>
      <c r="JA376" s="28"/>
      <c r="JB376" s="28"/>
      <c r="JC376" s="28"/>
      <c r="JD376" s="28"/>
      <c r="JE376" s="28"/>
      <c r="JF376" s="28"/>
      <c r="JG376" s="28"/>
      <c r="JH376" s="28"/>
      <c r="JI376" s="28"/>
      <c r="JJ376" s="28"/>
      <c r="JK376" s="28"/>
      <c r="JL376" s="28"/>
      <c r="JM376" s="28"/>
      <c r="JN376" s="28"/>
      <c r="JO376" s="28"/>
      <c r="JP376" s="28"/>
      <c r="JQ376" s="28"/>
      <c r="JR376" s="28"/>
      <c r="JS376" s="28"/>
      <c r="JT376" s="28"/>
      <c r="JU376" s="28"/>
      <c r="JV376" s="28"/>
      <c r="JW376" s="28"/>
      <c r="JX376" s="28"/>
      <c r="JY376" s="28"/>
      <c r="JZ376" s="28"/>
      <c r="KA376" s="28"/>
      <c r="KB376" s="28"/>
      <c r="KC376" s="28"/>
      <c r="KD376" s="28"/>
      <c r="KE376" s="28"/>
      <c r="KF376" s="28"/>
      <c r="KG376" s="28"/>
      <c r="KH376" s="28"/>
      <c r="KI376" s="28"/>
      <c r="KJ376" s="28"/>
      <c r="KK376" s="28"/>
      <c r="KL376" s="28"/>
      <c r="KM376" s="28"/>
      <c r="KN376" s="28"/>
      <c r="KO376" s="28"/>
      <c r="KP376" s="28"/>
      <c r="KQ376" s="28"/>
      <c r="KR376" s="28"/>
      <c r="KS376" s="28"/>
      <c r="KT376" s="28"/>
      <c r="KU376" s="28"/>
      <c r="KV376" s="28"/>
      <c r="KW376" s="28"/>
      <c r="KX376" s="28"/>
      <c r="KY376" s="28"/>
      <c r="KZ376" s="28"/>
      <c r="LA376" s="28"/>
      <c r="LB376" s="28"/>
      <c r="LC376" s="28"/>
      <c r="LD376" s="28"/>
      <c r="LE376" s="28"/>
      <c r="LF376" s="28"/>
      <c r="LG376" s="28"/>
      <c r="LH376" s="28"/>
      <c r="LI376" s="28"/>
      <c r="LJ376" s="28"/>
      <c r="LK376" s="28"/>
      <c r="LL376" s="28"/>
      <c r="LM376" s="28"/>
      <c r="LN376" s="28"/>
      <c r="LO376" s="28"/>
      <c r="LP376" s="28"/>
      <c r="LQ376" s="28"/>
      <c r="LR376" s="28"/>
      <c r="LS376" s="28"/>
      <c r="LT376" s="28"/>
      <c r="LU376" s="28"/>
      <c r="LV376" s="28"/>
      <c r="LW376" s="28"/>
      <c r="LX376" s="28"/>
      <c r="LY376" s="28"/>
      <c r="LZ376" s="28"/>
      <c r="MA376" s="28"/>
      <c r="MB376" s="28"/>
      <c r="MC376" s="28"/>
      <c r="MD376" s="28"/>
      <c r="ME376" s="28"/>
      <c r="MF376" s="28"/>
      <c r="MG376" s="28"/>
      <c r="MH376" s="28"/>
      <c r="MI376" s="28"/>
      <c r="MJ376" s="28"/>
      <c r="MK376" s="28"/>
      <c r="ML376" s="28"/>
      <c r="MM376" s="28"/>
    </row>
    <row r="377" spans="1:351" x14ac:dyDescent="0.3">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28"/>
      <c r="HU377" s="28"/>
      <c r="HV377" s="28"/>
      <c r="HW377" s="28"/>
      <c r="HX377" s="28"/>
      <c r="HY377" s="28"/>
      <c r="HZ377" s="28"/>
      <c r="IA377" s="28"/>
      <c r="IB377" s="28"/>
      <c r="IC377" s="28"/>
      <c r="ID377" s="28"/>
      <c r="IE377" s="28"/>
      <c r="IF377" s="28"/>
      <c r="IG377" s="28"/>
      <c r="IH377" s="28"/>
      <c r="II377" s="28"/>
      <c r="IJ377" s="28"/>
      <c r="IK377" s="28"/>
      <c r="IL377" s="28"/>
      <c r="IM377" s="28"/>
      <c r="IN377" s="28"/>
      <c r="IO377" s="28"/>
      <c r="IP377" s="28"/>
      <c r="IQ377" s="28"/>
      <c r="IR377" s="28"/>
      <c r="IS377" s="28"/>
      <c r="IT377" s="28"/>
      <c r="IU377" s="28"/>
      <c r="IV377" s="28"/>
      <c r="IW377" s="28"/>
      <c r="IX377" s="28"/>
      <c r="IY377" s="28"/>
      <c r="IZ377" s="28"/>
      <c r="JA377" s="28"/>
      <c r="JB377" s="28"/>
      <c r="JC377" s="28"/>
      <c r="JD377" s="28"/>
      <c r="JE377" s="28"/>
      <c r="JF377" s="28"/>
      <c r="JG377" s="28"/>
      <c r="JH377" s="28"/>
      <c r="JI377" s="28"/>
      <c r="JJ377" s="28"/>
      <c r="JK377" s="28"/>
      <c r="JL377" s="28"/>
      <c r="JM377" s="28"/>
      <c r="JN377" s="28"/>
      <c r="JO377" s="28"/>
      <c r="JP377" s="28"/>
      <c r="JQ377" s="28"/>
      <c r="JR377" s="28"/>
      <c r="JS377" s="28"/>
      <c r="JT377" s="28"/>
      <c r="JU377" s="28"/>
      <c r="JV377" s="28"/>
      <c r="JW377" s="28"/>
      <c r="JX377" s="28"/>
      <c r="JY377" s="28"/>
      <c r="JZ377" s="28"/>
      <c r="KA377" s="28"/>
      <c r="KB377" s="28"/>
      <c r="KC377" s="28"/>
      <c r="KD377" s="28"/>
      <c r="KE377" s="28"/>
      <c r="KF377" s="28"/>
      <c r="KG377" s="28"/>
      <c r="KH377" s="28"/>
      <c r="KI377" s="28"/>
      <c r="KJ377" s="28"/>
      <c r="KK377" s="28"/>
      <c r="KL377" s="28"/>
      <c r="KM377" s="28"/>
      <c r="KN377" s="28"/>
      <c r="KO377" s="28"/>
      <c r="KP377" s="28"/>
      <c r="KQ377" s="28"/>
      <c r="KR377" s="28"/>
      <c r="KS377" s="28"/>
      <c r="KT377" s="28"/>
      <c r="KU377" s="28"/>
      <c r="KV377" s="28"/>
      <c r="KW377" s="28"/>
      <c r="KX377" s="28"/>
      <c r="KY377" s="28"/>
      <c r="KZ377" s="28"/>
      <c r="LA377" s="28"/>
      <c r="LB377" s="28"/>
      <c r="LC377" s="28"/>
      <c r="LD377" s="28"/>
      <c r="LE377" s="28"/>
      <c r="LF377" s="28"/>
      <c r="LG377" s="28"/>
      <c r="LH377" s="28"/>
      <c r="LI377" s="28"/>
      <c r="LJ377" s="28"/>
      <c r="LK377" s="28"/>
      <c r="LL377" s="28"/>
      <c r="LM377" s="28"/>
      <c r="LN377" s="28"/>
      <c r="LO377" s="28"/>
      <c r="LP377" s="28"/>
      <c r="LQ377" s="28"/>
      <c r="LR377" s="28"/>
      <c r="LS377" s="28"/>
      <c r="LT377" s="28"/>
      <c r="LU377" s="28"/>
      <c r="LV377" s="28"/>
      <c r="LW377" s="28"/>
      <c r="LX377" s="28"/>
      <c r="LY377" s="28"/>
      <c r="LZ377" s="28"/>
      <c r="MA377" s="28"/>
      <c r="MB377" s="28"/>
      <c r="MC377" s="28"/>
      <c r="MD377" s="28"/>
      <c r="ME377" s="28"/>
      <c r="MF377" s="28"/>
      <c r="MG377" s="28"/>
      <c r="MH377" s="28"/>
      <c r="MI377" s="28"/>
      <c r="MJ377" s="28"/>
      <c r="MK377" s="28"/>
      <c r="ML377" s="28"/>
      <c r="MM377" s="28"/>
    </row>
    <row r="378" spans="1:351" x14ac:dyDescent="0.3">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28"/>
      <c r="HU378" s="28"/>
      <c r="HV378" s="28"/>
      <c r="HW378" s="28"/>
      <c r="HX378" s="28"/>
      <c r="HY378" s="28"/>
      <c r="HZ378" s="28"/>
      <c r="IA378" s="28"/>
      <c r="IB378" s="28"/>
      <c r="IC378" s="28"/>
      <c r="ID378" s="28"/>
      <c r="IE378" s="28"/>
      <c r="IF378" s="28"/>
      <c r="IG378" s="28"/>
      <c r="IH378" s="28"/>
      <c r="II378" s="28"/>
      <c r="IJ378" s="28"/>
      <c r="IK378" s="28"/>
      <c r="IL378" s="28"/>
      <c r="IM378" s="28"/>
      <c r="IN378" s="28"/>
      <c r="IO378" s="28"/>
      <c r="IP378" s="28"/>
      <c r="IQ378" s="28"/>
      <c r="IR378" s="28"/>
      <c r="IS378" s="28"/>
      <c r="IT378" s="28"/>
      <c r="IU378" s="28"/>
      <c r="IV378" s="28"/>
      <c r="IW378" s="28"/>
      <c r="IX378" s="28"/>
      <c r="IY378" s="28"/>
      <c r="IZ378" s="28"/>
      <c r="JA378" s="28"/>
      <c r="JB378" s="28"/>
      <c r="JC378" s="28"/>
      <c r="JD378" s="28"/>
      <c r="JE378" s="28"/>
      <c r="JF378" s="28"/>
      <c r="JG378" s="28"/>
      <c r="JH378" s="28"/>
      <c r="JI378" s="28"/>
      <c r="JJ378" s="28"/>
      <c r="JK378" s="28"/>
      <c r="JL378" s="28"/>
      <c r="JM378" s="28"/>
      <c r="JN378" s="28"/>
      <c r="JO378" s="28"/>
      <c r="JP378" s="28"/>
      <c r="JQ378" s="28"/>
      <c r="JR378" s="28"/>
      <c r="JS378" s="28"/>
      <c r="JT378" s="28"/>
      <c r="JU378" s="28"/>
      <c r="JV378" s="28"/>
      <c r="JW378" s="28"/>
      <c r="JX378" s="28"/>
      <c r="JY378" s="28"/>
      <c r="JZ378" s="28"/>
      <c r="KA378" s="28"/>
      <c r="KB378" s="28"/>
      <c r="KC378" s="28"/>
      <c r="KD378" s="28"/>
      <c r="KE378" s="28"/>
      <c r="KF378" s="28"/>
      <c r="KG378" s="28"/>
      <c r="KH378" s="28"/>
      <c r="KI378" s="28"/>
      <c r="KJ378" s="28"/>
      <c r="KK378" s="28"/>
      <c r="KL378" s="28"/>
      <c r="KM378" s="28"/>
      <c r="KN378" s="28"/>
      <c r="KO378" s="28"/>
      <c r="KP378" s="28"/>
      <c r="KQ378" s="28"/>
      <c r="KR378" s="28"/>
      <c r="KS378" s="28"/>
      <c r="KT378" s="28"/>
      <c r="KU378" s="28"/>
      <c r="KV378" s="28"/>
      <c r="KW378" s="28"/>
      <c r="KX378" s="28"/>
      <c r="KY378" s="28"/>
      <c r="KZ378" s="28"/>
      <c r="LA378" s="28"/>
      <c r="LB378" s="28"/>
      <c r="LC378" s="28"/>
      <c r="LD378" s="28"/>
      <c r="LE378" s="28"/>
      <c r="LF378" s="28"/>
      <c r="LG378" s="28"/>
      <c r="LH378" s="28"/>
      <c r="LI378" s="28"/>
      <c r="LJ378" s="28"/>
      <c r="LK378" s="28"/>
      <c r="LL378" s="28"/>
      <c r="LM378" s="28"/>
      <c r="LN378" s="28"/>
      <c r="LO378" s="28"/>
      <c r="LP378" s="28"/>
      <c r="LQ378" s="28"/>
      <c r="LR378" s="28"/>
      <c r="LS378" s="28"/>
      <c r="LT378" s="28"/>
      <c r="LU378" s="28"/>
      <c r="LV378" s="28"/>
      <c r="LW378" s="28"/>
      <c r="LX378" s="28"/>
      <c r="LY378" s="28"/>
      <c r="LZ378" s="28"/>
      <c r="MA378" s="28"/>
      <c r="MB378" s="28"/>
      <c r="MC378" s="28"/>
      <c r="MD378" s="28"/>
      <c r="ME378" s="28"/>
      <c r="MF378" s="28"/>
      <c r="MG378" s="28"/>
      <c r="MH378" s="28"/>
      <c r="MI378" s="28"/>
      <c r="MJ378" s="28"/>
      <c r="MK378" s="28"/>
      <c r="ML378" s="28"/>
      <c r="MM378" s="28"/>
    </row>
    <row r="379" spans="1:351" x14ac:dyDescent="0.3">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28"/>
      <c r="HU379" s="28"/>
      <c r="HV379" s="28"/>
      <c r="HW379" s="28"/>
      <c r="HX379" s="28"/>
      <c r="HY379" s="28"/>
      <c r="HZ379" s="28"/>
      <c r="IA379" s="28"/>
      <c r="IB379" s="28"/>
      <c r="IC379" s="28"/>
      <c r="ID379" s="28"/>
      <c r="IE379" s="28"/>
      <c r="IF379" s="28"/>
      <c r="IG379" s="28"/>
      <c r="IH379" s="28"/>
      <c r="II379" s="28"/>
      <c r="IJ379" s="28"/>
      <c r="IK379" s="28"/>
      <c r="IL379" s="28"/>
      <c r="IM379" s="28"/>
      <c r="IN379" s="28"/>
      <c r="IO379" s="28"/>
      <c r="IP379" s="28"/>
      <c r="IQ379" s="28"/>
      <c r="IR379" s="28"/>
      <c r="IS379" s="28"/>
      <c r="IT379" s="28"/>
      <c r="IU379" s="28"/>
      <c r="IV379" s="28"/>
      <c r="IW379" s="28"/>
      <c r="IX379" s="28"/>
      <c r="IY379" s="28"/>
      <c r="IZ379" s="28"/>
      <c r="JA379" s="28"/>
      <c r="JB379" s="28"/>
      <c r="JC379" s="28"/>
      <c r="JD379" s="28"/>
      <c r="JE379" s="28"/>
      <c r="JF379" s="28"/>
      <c r="JG379" s="28"/>
      <c r="JH379" s="28"/>
      <c r="JI379" s="28"/>
      <c r="JJ379" s="28"/>
      <c r="JK379" s="28"/>
      <c r="JL379" s="28"/>
      <c r="JM379" s="28"/>
      <c r="JN379" s="28"/>
      <c r="JO379" s="28"/>
      <c r="JP379" s="28"/>
      <c r="JQ379" s="28"/>
      <c r="JR379" s="28"/>
      <c r="JS379" s="28"/>
      <c r="JT379" s="28"/>
      <c r="JU379" s="28"/>
      <c r="JV379" s="28"/>
      <c r="JW379" s="28"/>
      <c r="JX379" s="28"/>
      <c r="JY379" s="28"/>
      <c r="JZ379" s="28"/>
      <c r="KA379" s="28"/>
      <c r="KB379" s="28"/>
      <c r="KC379" s="28"/>
      <c r="KD379" s="28"/>
      <c r="KE379" s="28"/>
      <c r="KF379" s="28"/>
      <c r="KG379" s="28"/>
      <c r="KH379" s="28"/>
      <c r="KI379" s="28"/>
      <c r="KJ379" s="28"/>
      <c r="KK379" s="28"/>
      <c r="KL379" s="28"/>
      <c r="KM379" s="28"/>
      <c r="KN379" s="28"/>
      <c r="KO379" s="28"/>
      <c r="KP379" s="28"/>
      <c r="KQ379" s="28"/>
      <c r="KR379" s="28"/>
      <c r="KS379" s="28"/>
      <c r="KT379" s="28"/>
      <c r="KU379" s="28"/>
      <c r="KV379" s="28"/>
      <c r="KW379" s="28"/>
      <c r="KX379" s="28"/>
      <c r="KY379" s="28"/>
      <c r="KZ379" s="28"/>
      <c r="LA379" s="28"/>
      <c r="LB379" s="28"/>
      <c r="LC379" s="28"/>
      <c r="LD379" s="28"/>
      <c r="LE379" s="28"/>
      <c r="LF379" s="28"/>
      <c r="LG379" s="28"/>
      <c r="LH379" s="28"/>
      <c r="LI379" s="28"/>
      <c r="LJ379" s="28"/>
      <c r="LK379" s="28"/>
      <c r="LL379" s="28"/>
      <c r="LM379" s="28"/>
      <c r="LN379" s="28"/>
      <c r="LO379" s="28"/>
      <c r="LP379" s="28"/>
      <c r="LQ379" s="28"/>
      <c r="LR379" s="28"/>
      <c r="LS379" s="28"/>
      <c r="LT379" s="28"/>
      <c r="LU379" s="28"/>
      <c r="LV379" s="28"/>
      <c r="LW379" s="28"/>
      <c r="LX379" s="28"/>
      <c r="LY379" s="28"/>
      <c r="LZ379" s="28"/>
      <c r="MA379" s="28"/>
      <c r="MB379" s="28"/>
      <c r="MC379" s="28"/>
      <c r="MD379" s="28"/>
      <c r="ME379" s="28"/>
      <c r="MF379" s="28"/>
      <c r="MG379" s="28"/>
      <c r="MH379" s="28"/>
      <c r="MI379" s="28"/>
      <c r="MJ379" s="28"/>
      <c r="MK379" s="28"/>
      <c r="ML379" s="28"/>
      <c r="MM379" s="28"/>
    </row>
    <row r="380" spans="1:351" x14ac:dyDescent="0.3">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28"/>
      <c r="HU380" s="28"/>
      <c r="HV380" s="28"/>
      <c r="HW380" s="28"/>
      <c r="HX380" s="28"/>
      <c r="HY380" s="28"/>
      <c r="HZ380" s="28"/>
      <c r="IA380" s="28"/>
      <c r="IB380" s="28"/>
      <c r="IC380" s="28"/>
      <c r="ID380" s="28"/>
      <c r="IE380" s="28"/>
      <c r="IF380" s="28"/>
      <c r="IG380" s="28"/>
      <c r="IH380" s="28"/>
      <c r="II380" s="28"/>
      <c r="IJ380" s="28"/>
      <c r="IK380" s="28"/>
      <c r="IL380" s="28"/>
      <c r="IM380" s="28"/>
      <c r="IN380" s="28"/>
      <c r="IO380" s="28"/>
      <c r="IP380" s="28"/>
      <c r="IQ380" s="28"/>
      <c r="IR380" s="28"/>
      <c r="IS380" s="28"/>
      <c r="IT380" s="28"/>
      <c r="IU380" s="28"/>
      <c r="IV380" s="28"/>
      <c r="IW380" s="28"/>
      <c r="IX380" s="28"/>
      <c r="IY380" s="28"/>
      <c r="IZ380" s="28"/>
      <c r="JA380" s="28"/>
      <c r="JB380" s="28"/>
      <c r="JC380" s="28"/>
      <c r="JD380" s="28"/>
      <c r="JE380" s="28"/>
      <c r="JF380" s="28"/>
      <c r="JG380" s="28"/>
      <c r="JH380" s="28"/>
      <c r="JI380" s="28"/>
      <c r="JJ380" s="28"/>
      <c r="JK380" s="28"/>
      <c r="JL380" s="28"/>
      <c r="JM380" s="28"/>
      <c r="JN380" s="28"/>
      <c r="JO380" s="28"/>
      <c r="JP380" s="28"/>
      <c r="JQ380" s="28"/>
      <c r="JR380" s="28"/>
      <c r="JS380" s="28"/>
      <c r="JT380" s="28"/>
      <c r="JU380" s="28"/>
      <c r="JV380" s="28"/>
      <c r="JW380" s="28"/>
      <c r="JX380" s="28"/>
      <c r="JY380" s="28"/>
      <c r="JZ380" s="28"/>
      <c r="KA380" s="28"/>
      <c r="KB380" s="28"/>
      <c r="KC380" s="28"/>
      <c r="KD380" s="28"/>
      <c r="KE380" s="28"/>
      <c r="KF380" s="28"/>
      <c r="KG380" s="28"/>
      <c r="KH380" s="28"/>
      <c r="KI380" s="28"/>
      <c r="KJ380" s="28"/>
      <c r="KK380" s="28"/>
      <c r="KL380" s="28"/>
      <c r="KM380" s="28"/>
      <c r="KN380" s="28"/>
      <c r="KO380" s="28"/>
      <c r="KP380" s="28"/>
      <c r="KQ380" s="28"/>
      <c r="KR380" s="28"/>
      <c r="KS380" s="28"/>
      <c r="KT380" s="28"/>
      <c r="KU380" s="28"/>
      <c r="KV380" s="28"/>
      <c r="KW380" s="28"/>
      <c r="KX380" s="28"/>
      <c r="KY380" s="28"/>
      <c r="KZ380" s="28"/>
      <c r="LA380" s="28"/>
      <c r="LB380" s="28"/>
      <c r="LC380" s="28"/>
      <c r="LD380" s="28"/>
      <c r="LE380" s="28"/>
      <c r="LF380" s="28"/>
      <c r="LG380" s="28"/>
      <c r="LH380" s="28"/>
      <c r="LI380" s="28"/>
      <c r="LJ380" s="28"/>
      <c r="LK380" s="28"/>
      <c r="LL380" s="28"/>
      <c r="LM380" s="28"/>
      <c r="LN380" s="28"/>
      <c r="LO380" s="28"/>
      <c r="LP380" s="28"/>
      <c r="LQ380" s="28"/>
      <c r="LR380" s="28"/>
      <c r="LS380" s="28"/>
      <c r="LT380" s="28"/>
      <c r="LU380" s="28"/>
      <c r="LV380" s="28"/>
      <c r="LW380" s="28"/>
      <c r="LX380" s="28"/>
      <c r="LY380" s="28"/>
      <c r="LZ380" s="28"/>
      <c r="MA380" s="28"/>
      <c r="MB380" s="28"/>
      <c r="MC380" s="28"/>
      <c r="MD380" s="28"/>
      <c r="ME380" s="28"/>
      <c r="MF380" s="28"/>
      <c r="MG380" s="28"/>
      <c r="MH380" s="28"/>
      <c r="MI380" s="28"/>
      <c r="MJ380" s="28"/>
      <c r="MK380" s="28"/>
      <c r="ML380" s="28"/>
      <c r="MM380" s="28"/>
    </row>
    <row r="381" spans="1:351" x14ac:dyDescent="0.3">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28"/>
      <c r="HU381" s="28"/>
      <c r="HV381" s="28"/>
      <c r="HW381" s="28"/>
      <c r="HX381" s="28"/>
      <c r="HY381" s="28"/>
      <c r="HZ381" s="28"/>
      <c r="IA381" s="28"/>
      <c r="IB381" s="28"/>
      <c r="IC381" s="28"/>
      <c r="ID381" s="28"/>
      <c r="IE381" s="28"/>
      <c r="IF381" s="28"/>
      <c r="IG381" s="28"/>
      <c r="IH381" s="28"/>
      <c r="II381" s="28"/>
      <c r="IJ381" s="28"/>
      <c r="IK381" s="28"/>
      <c r="IL381" s="28"/>
      <c r="IM381" s="28"/>
      <c r="IN381" s="28"/>
      <c r="IO381" s="28"/>
      <c r="IP381" s="28"/>
      <c r="IQ381" s="28"/>
      <c r="IR381" s="28"/>
      <c r="IS381" s="28"/>
      <c r="IT381" s="28"/>
      <c r="IU381" s="28"/>
      <c r="IV381" s="28"/>
      <c r="IW381" s="28"/>
      <c r="IX381" s="28"/>
      <c r="IY381" s="28"/>
      <c r="IZ381" s="28"/>
      <c r="JA381" s="28"/>
      <c r="JB381" s="28"/>
      <c r="JC381" s="28"/>
      <c r="JD381" s="28"/>
      <c r="JE381" s="28"/>
      <c r="JF381" s="28"/>
      <c r="JG381" s="28"/>
      <c r="JH381" s="28"/>
      <c r="JI381" s="28"/>
      <c r="JJ381" s="28"/>
      <c r="JK381" s="28"/>
      <c r="JL381" s="28"/>
      <c r="JM381" s="28"/>
      <c r="JN381" s="28"/>
      <c r="JO381" s="28"/>
      <c r="JP381" s="28"/>
      <c r="JQ381" s="28"/>
      <c r="JR381" s="28"/>
      <c r="JS381" s="28"/>
      <c r="JT381" s="28"/>
      <c r="JU381" s="28"/>
      <c r="JV381" s="28"/>
      <c r="JW381" s="28"/>
      <c r="JX381" s="28"/>
      <c r="JY381" s="28"/>
      <c r="JZ381" s="28"/>
      <c r="KA381" s="28"/>
      <c r="KB381" s="28"/>
      <c r="KC381" s="28"/>
      <c r="KD381" s="28"/>
      <c r="KE381" s="28"/>
      <c r="KF381" s="28"/>
      <c r="KG381" s="28"/>
      <c r="KH381" s="28"/>
      <c r="KI381" s="28"/>
      <c r="KJ381" s="28"/>
      <c r="KK381" s="28"/>
      <c r="KL381" s="28"/>
      <c r="KM381" s="28"/>
      <c r="KN381" s="28"/>
      <c r="KO381" s="28"/>
      <c r="KP381" s="28"/>
      <c r="KQ381" s="28"/>
      <c r="KR381" s="28"/>
      <c r="KS381" s="28"/>
      <c r="KT381" s="28"/>
      <c r="KU381" s="28"/>
      <c r="KV381" s="28"/>
      <c r="KW381" s="28"/>
      <c r="KX381" s="28"/>
      <c r="KY381" s="28"/>
      <c r="KZ381" s="28"/>
      <c r="LA381" s="28"/>
      <c r="LB381" s="28"/>
      <c r="LC381" s="28"/>
      <c r="LD381" s="28"/>
      <c r="LE381" s="28"/>
      <c r="LF381" s="28"/>
      <c r="LG381" s="28"/>
      <c r="LH381" s="28"/>
      <c r="LI381" s="28"/>
      <c r="LJ381" s="28"/>
      <c r="LK381" s="28"/>
      <c r="LL381" s="28"/>
      <c r="LM381" s="28"/>
      <c r="LN381" s="28"/>
      <c r="LO381" s="28"/>
      <c r="LP381" s="28"/>
      <c r="LQ381" s="28"/>
      <c r="LR381" s="28"/>
      <c r="LS381" s="28"/>
      <c r="LT381" s="28"/>
      <c r="LU381" s="28"/>
      <c r="LV381" s="28"/>
      <c r="LW381" s="28"/>
      <c r="LX381" s="28"/>
      <c r="LY381" s="28"/>
      <c r="LZ381" s="28"/>
      <c r="MA381" s="28"/>
      <c r="MB381" s="28"/>
      <c r="MC381" s="28"/>
      <c r="MD381" s="28"/>
      <c r="ME381" s="28"/>
      <c r="MF381" s="28"/>
      <c r="MG381" s="28"/>
      <c r="MH381" s="28"/>
      <c r="MI381" s="28"/>
      <c r="MJ381" s="28"/>
      <c r="MK381" s="28"/>
      <c r="ML381" s="28"/>
      <c r="MM381" s="28"/>
    </row>
    <row r="382" spans="1:351" x14ac:dyDescent="0.3">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28"/>
      <c r="HU382" s="28"/>
      <c r="HV382" s="28"/>
      <c r="HW382" s="28"/>
      <c r="HX382" s="28"/>
      <c r="HY382" s="28"/>
      <c r="HZ382" s="28"/>
      <c r="IA382" s="28"/>
      <c r="IB382" s="28"/>
      <c r="IC382" s="28"/>
      <c r="ID382" s="28"/>
      <c r="IE382" s="28"/>
      <c r="IF382" s="28"/>
      <c r="IG382" s="28"/>
      <c r="IH382" s="28"/>
      <c r="II382" s="28"/>
      <c r="IJ382" s="28"/>
      <c r="IK382" s="28"/>
      <c r="IL382" s="28"/>
      <c r="IM382" s="28"/>
      <c r="IN382" s="28"/>
      <c r="IO382" s="28"/>
      <c r="IP382" s="28"/>
      <c r="IQ382" s="28"/>
      <c r="IR382" s="28"/>
      <c r="IS382" s="28"/>
      <c r="IT382" s="28"/>
      <c r="IU382" s="28"/>
      <c r="IV382" s="28"/>
      <c r="IW382" s="28"/>
      <c r="IX382" s="28"/>
      <c r="IY382" s="28"/>
      <c r="IZ382" s="28"/>
      <c r="JA382" s="28"/>
      <c r="JB382" s="28"/>
      <c r="JC382" s="28"/>
      <c r="JD382" s="28"/>
      <c r="JE382" s="28"/>
      <c r="JF382" s="28"/>
      <c r="JG382" s="28"/>
      <c r="JH382" s="28"/>
      <c r="JI382" s="28"/>
      <c r="JJ382" s="28"/>
      <c r="JK382" s="28"/>
      <c r="JL382" s="28"/>
      <c r="JM382" s="28"/>
      <c r="JN382" s="28"/>
      <c r="JO382" s="28"/>
      <c r="JP382" s="28"/>
      <c r="JQ382" s="28"/>
      <c r="JR382" s="28"/>
      <c r="JS382" s="28"/>
      <c r="JT382" s="28"/>
      <c r="JU382" s="28"/>
      <c r="JV382" s="28"/>
      <c r="JW382" s="28"/>
      <c r="JX382" s="28"/>
      <c r="JY382" s="28"/>
      <c r="JZ382" s="28"/>
      <c r="KA382" s="28"/>
      <c r="KB382" s="28"/>
      <c r="KC382" s="28"/>
      <c r="KD382" s="28"/>
      <c r="KE382" s="28"/>
      <c r="KF382" s="28"/>
      <c r="KG382" s="28"/>
      <c r="KH382" s="28"/>
      <c r="KI382" s="28"/>
      <c r="KJ382" s="28"/>
      <c r="KK382" s="28"/>
      <c r="KL382" s="28"/>
      <c r="KM382" s="28"/>
      <c r="KN382" s="28"/>
      <c r="KO382" s="28"/>
      <c r="KP382" s="28"/>
      <c r="KQ382" s="28"/>
      <c r="KR382" s="28"/>
      <c r="KS382" s="28"/>
      <c r="KT382" s="28"/>
      <c r="KU382" s="28"/>
      <c r="KV382" s="28"/>
      <c r="KW382" s="28"/>
      <c r="KX382" s="28"/>
      <c r="KY382" s="28"/>
      <c r="KZ382" s="28"/>
      <c r="LA382" s="28"/>
      <c r="LB382" s="28"/>
      <c r="LC382" s="28"/>
      <c r="LD382" s="28"/>
      <c r="LE382" s="28"/>
      <c r="LF382" s="28"/>
      <c r="LG382" s="28"/>
      <c r="LH382" s="28"/>
      <c r="LI382" s="28"/>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c r="MF382" s="28"/>
      <c r="MG382" s="28"/>
      <c r="MH382" s="28"/>
      <c r="MI382" s="28"/>
      <c r="MJ382" s="28"/>
      <c r="MK382" s="28"/>
      <c r="ML382" s="28"/>
      <c r="MM382" s="28"/>
    </row>
    <row r="383" spans="1:351" x14ac:dyDescent="0.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28"/>
      <c r="HU383" s="28"/>
      <c r="HV383" s="28"/>
      <c r="HW383" s="28"/>
      <c r="HX383" s="28"/>
      <c r="HY383" s="28"/>
      <c r="HZ383" s="28"/>
      <c r="IA383" s="28"/>
      <c r="IB383" s="28"/>
      <c r="IC383" s="28"/>
      <c r="ID383" s="28"/>
      <c r="IE383" s="28"/>
      <c r="IF383" s="28"/>
      <c r="IG383" s="28"/>
      <c r="IH383" s="28"/>
      <c r="II383" s="28"/>
      <c r="IJ383" s="28"/>
      <c r="IK383" s="28"/>
      <c r="IL383" s="28"/>
      <c r="IM383" s="28"/>
      <c r="IN383" s="28"/>
      <c r="IO383" s="28"/>
      <c r="IP383" s="28"/>
      <c r="IQ383" s="28"/>
      <c r="IR383" s="28"/>
      <c r="IS383" s="28"/>
      <c r="IT383" s="28"/>
      <c r="IU383" s="28"/>
      <c r="IV383" s="28"/>
      <c r="IW383" s="28"/>
      <c r="IX383" s="28"/>
      <c r="IY383" s="28"/>
      <c r="IZ383" s="28"/>
      <c r="JA383" s="28"/>
      <c r="JB383" s="28"/>
      <c r="JC383" s="28"/>
      <c r="JD383" s="28"/>
      <c r="JE383" s="28"/>
      <c r="JF383" s="28"/>
      <c r="JG383" s="28"/>
      <c r="JH383" s="28"/>
      <c r="JI383" s="28"/>
      <c r="JJ383" s="28"/>
      <c r="JK383" s="28"/>
      <c r="JL383" s="28"/>
      <c r="JM383" s="28"/>
      <c r="JN383" s="28"/>
      <c r="JO383" s="28"/>
      <c r="JP383" s="28"/>
      <c r="JQ383" s="28"/>
      <c r="JR383" s="28"/>
      <c r="JS383" s="28"/>
      <c r="JT383" s="28"/>
      <c r="JU383" s="28"/>
      <c r="JV383" s="28"/>
      <c r="JW383" s="28"/>
      <c r="JX383" s="28"/>
      <c r="JY383" s="28"/>
      <c r="JZ383" s="28"/>
      <c r="KA383" s="28"/>
      <c r="KB383" s="28"/>
      <c r="KC383" s="28"/>
      <c r="KD383" s="28"/>
      <c r="KE383" s="28"/>
      <c r="KF383" s="28"/>
      <c r="KG383" s="28"/>
      <c r="KH383" s="28"/>
      <c r="KI383" s="28"/>
      <c r="KJ383" s="28"/>
      <c r="KK383" s="28"/>
      <c r="KL383" s="28"/>
      <c r="KM383" s="28"/>
      <c r="KN383" s="28"/>
      <c r="KO383" s="28"/>
      <c r="KP383" s="28"/>
      <c r="KQ383" s="28"/>
      <c r="KR383" s="28"/>
      <c r="KS383" s="28"/>
      <c r="KT383" s="28"/>
      <c r="KU383" s="28"/>
      <c r="KV383" s="28"/>
      <c r="KW383" s="28"/>
      <c r="KX383" s="28"/>
      <c r="KY383" s="28"/>
      <c r="KZ383" s="28"/>
      <c r="LA383" s="28"/>
      <c r="LB383" s="28"/>
      <c r="LC383" s="28"/>
      <c r="LD383" s="28"/>
      <c r="LE383" s="28"/>
      <c r="LF383" s="28"/>
      <c r="LG383" s="28"/>
      <c r="LH383" s="28"/>
      <c r="LI383" s="28"/>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c r="MF383" s="28"/>
      <c r="MG383" s="28"/>
      <c r="MH383" s="28"/>
      <c r="MI383" s="28"/>
      <c r="MJ383" s="28"/>
      <c r="MK383" s="28"/>
      <c r="ML383" s="28"/>
      <c r="MM383" s="28"/>
    </row>
    <row r="384" spans="1:351" x14ac:dyDescent="0.3">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28"/>
      <c r="HU384" s="28"/>
      <c r="HV384" s="28"/>
      <c r="HW384" s="28"/>
      <c r="HX384" s="28"/>
      <c r="HY384" s="28"/>
      <c r="HZ384" s="28"/>
      <c r="IA384" s="28"/>
      <c r="IB384" s="28"/>
      <c r="IC384" s="28"/>
      <c r="ID384" s="28"/>
      <c r="IE384" s="28"/>
      <c r="IF384" s="28"/>
      <c r="IG384" s="28"/>
      <c r="IH384" s="28"/>
      <c r="II384" s="28"/>
      <c r="IJ384" s="28"/>
      <c r="IK384" s="28"/>
      <c r="IL384" s="28"/>
      <c r="IM384" s="28"/>
      <c r="IN384" s="28"/>
      <c r="IO384" s="28"/>
      <c r="IP384" s="28"/>
      <c r="IQ384" s="28"/>
      <c r="IR384" s="28"/>
      <c r="IS384" s="28"/>
      <c r="IT384" s="28"/>
      <c r="IU384" s="28"/>
      <c r="IV384" s="28"/>
      <c r="IW384" s="28"/>
      <c r="IX384" s="28"/>
      <c r="IY384" s="28"/>
      <c r="IZ384" s="28"/>
      <c r="JA384" s="28"/>
      <c r="JB384" s="28"/>
      <c r="JC384" s="28"/>
      <c r="JD384" s="28"/>
      <c r="JE384" s="28"/>
      <c r="JF384" s="28"/>
      <c r="JG384" s="28"/>
      <c r="JH384" s="28"/>
      <c r="JI384" s="28"/>
      <c r="JJ384" s="28"/>
      <c r="JK384" s="28"/>
      <c r="JL384" s="28"/>
      <c r="JM384" s="28"/>
      <c r="JN384" s="28"/>
      <c r="JO384" s="28"/>
      <c r="JP384" s="28"/>
      <c r="JQ384" s="28"/>
      <c r="JR384" s="28"/>
      <c r="JS384" s="28"/>
      <c r="JT384" s="28"/>
      <c r="JU384" s="28"/>
      <c r="JV384" s="28"/>
      <c r="JW384" s="28"/>
      <c r="JX384" s="28"/>
      <c r="JY384" s="28"/>
      <c r="JZ384" s="28"/>
      <c r="KA384" s="28"/>
      <c r="KB384" s="28"/>
      <c r="KC384" s="28"/>
      <c r="KD384" s="28"/>
      <c r="KE384" s="28"/>
      <c r="KF384" s="28"/>
      <c r="KG384" s="28"/>
      <c r="KH384" s="28"/>
      <c r="KI384" s="28"/>
      <c r="KJ384" s="28"/>
      <c r="KK384" s="28"/>
      <c r="KL384" s="28"/>
      <c r="KM384" s="28"/>
      <c r="KN384" s="28"/>
      <c r="KO384" s="28"/>
      <c r="KP384" s="28"/>
      <c r="KQ384" s="28"/>
      <c r="KR384" s="28"/>
      <c r="KS384" s="28"/>
      <c r="KT384" s="28"/>
      <c r="KU384" s="28"/>
      <c r="KV384" s="28"/>
      <c r="KW384" s="28"/>
      <c r="KX384" s="28"/>
      <c r="KY384" s="28"/>
      <c r="KZ384" s="28"/>
      <c r="LA384" s="28"/>
      <c r="LB384" s="28"/>
      <c r="LC384" s="28"/>
      <c r="LD384" s="28"/>
      <c r="LE384" s="28"/>
      <c r="LF384" s="28"/>
      <c r="LG384" s="28"/>
      <c r="LH384" s="28"/>
      <c r="LI384" s="28"/>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row>
    <row r="385" spans="1:351" x14ac:dyDescent="0.3">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28"/>
      <c r="HU385" s="28"/>
      <c r="HV385" s="28"/>
      <c r="HW385" s="28"/>
      <c r="HX385" s="28"/>
      <c r="HY385" s="28"/>
      <c r="HZ385" s="28"/>
      <c r="IA385" s="28"/>
      <c r="IB385" s="28"/>
      <c r="IC385" s="28"/>
      <c r="ID385" s="28"/>
      <c r="IE385" s="28"/>
      <c r="IF385" s="28"/>
      <c r="IG385" s="28"/>
      <c r="IH385" s="28"/>
      <c r="II385" s="28"/>
      <c r="IJ385" s="28"/>
      <c r="IK385" s="28"/>
      <c r="IL385" s="28"/>
      <c r="IM385" s="28"/>
      <c r="IN385" s="28"/>
      <c r="IO385" s="28"/>
      <c r="IP385" s="28"/>
      <c r="IQ385" s="28"/>
      <c r="IR385" s="28"/>
      <c r="IS385" s="28"/>
      <c r="IT385" s="28"/>
      <c r="IU385" s="28"/>
      <c r="IV385" s="28"/>
      <c r="IW385" s="28"/>
      <c r="IX385" s="28"/>
      <c r="IY385" s="28"/>
      <c r="IZ385" s="28"/>
      <c r="JA385" s="28"/>
      <c r="JB385" s="28"/>
      <c r="JC385" s="28"/>
      <c r="JD385" s="28"/>
      <c r="JE385" s="28"/>
      <c r="JF385" s="28"/>
      <c r="JG385" s="28"/>
      <c r="JH385" s="28"/>
      <c r="JI385" s="28"/>
      <c r="JJ385" s="28"/>
      <c r="JK385" s="28"/>
      <c r="JL385" s="28"/>
      <c r="JM385" s="28"/>
      <c r="JN385" s="28"/>
      <c r="JO385" s="28"/>
      <c r="JP385" s="28"/>
      <c r="JQ385" s="28"/>
      <c r="JR385" s="28"/>
      <c r="JS385" s="28"/>
      <c r="JT385" s="28"/>
      <c r="JU385" s="28"/>
      <c r="JV385" s="28"/>
      <c r="JW385" s="28"/>
      <c r="JX385" s="28"/>
      <c r="JY385" s="28"/>
      <c r="JZ385" s="28"/>
      <c r="KA385" s="28"/>
      <c r="KB385" s="28"/>
      <c r="KC385" s="28"/>
      <c r="KD385" s="28"/>
      <c r="KE385" s="28"/>
      <c r="KF385" s="28"/>
      <c r="KG385" s="28"/>
      <c r="KH385" s="28"/>
      <c r="KI385" s="28"/>
      <c r="KJ385" s="28"/>
      <c r="KK385" s="28"/>
      <c r="KL385" s="28"/>
      <c r="KM385" s="28"/>
      <c r="KN385" s="28"/>
      <c r="KO385" s="28"/>
      <c r="KP385" s="28"/>
      <c r="KQ385" s="28"/>
      <c r="KR385" s="28"/>
      <c r="KS385" s="28"/>
      <c r="KT385" s="28"/>
      <c r="KU385" s="28"/>
      <c r="KV385" s="28"/>
      <c r="KW385" s="28"/>
      <c r="KX385" s="28"/>
      <c r="KY385" s="28"/>
      <c r="KZ385" s="28"/>
      <c r="LA385" s="28"/>
      <c r="LB385" s="28"/>
      <c r="LC385" s="28"/>
      <c r="LD385" s="28"/>
      <c r="LE385" s="28"/>
      <c r="LF385" s="28"/>
      <c r="LG385" s="28"/>
      <c r="LH385" s="28"/>
      <c r="LI385" s="28"/>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row>
    <row r="386" spans="1:351" x14ac:dyDescent="0.3">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28"/>
      <c r="HU386" s="28"/>
      <c r="HV386" s="28"/>
      <c r="HW386" s="28"/>
      <c r="HX386" s="28"/>
      <c r="HY386" s="28"/>
      <c r="HZ386" s="28"/>
      <c r="IA386" s="28"/>
      <c r="IB386" s="28"/>
      <c r="IC386" s="28"/>
      <c r="ID386" s="28"/>
      <c r="IE386" s="28"/>
      <c r="IF386" s="28"/>
      <c r="IG386" s="28"/>
      <c r="IH386" s="28"/>
      <c r="II386" s="28"/>
      <c r="IJ386" s="28"/>
      <c r="IK386" s="28"/>
      <c r="IL386" s="28"/>
      <c r="IM386" s="28"/>
      <c r="IN386" s="28"/>
      <c r="IO386" s="28"/>
      <c r="IP386" s="28"/>
      <c r="IQ386" s="28"/>
      <c r="IR386" s="28"/>
      <c r="IS386" s="28"/>
      <c r="IT386" s="28"/>
      <c r="IU386" s="28"/>
      <c r="IV386" s="28"/>
      <c r="IW386" s="28"/>
      <c r="IX386" s="28"/>
      <c r="IY386" s="28"/>
      <c r="IZ386" s="28"/>
      <c r="JA386" s="28"/>
      <c r="JB386" s="28"/>
      <c r="JC386" s="28"/>
      <c r="JD386" s="28"/>
      <c r="JE386" s="28"/>
      <c r="JF386" s="28"/>
      <c r="JG386" s="28"/>
      <c r="JH386" s="28"/>
      <c r="JI386" s="28"/>
      <c r="JJ386" s="28"/>
      <c r="JK386" s="28"/>
      <c r="JL386" s="28"/>
      <c r="JM386" s="28"/>
      <c r="JN386" s="28"/>
      <c r="JO386" s="28"/>
      <c r="JP386" s="28"/>
      <c r="JQ386" s="28"/>
      <c r="JR386" s="28"/>
      <c r="JS386" s="28"/>
      <c r="JT386" s="28"/>
      <c r="JU386" s="28"/>
      <c r="JV386" s="28"/>
      <c r="JW386" s="28"/>
      <c r="JX386" s="28"/>
      <c r="JY386" s="28"/>
      <c r="JZ386" s="28"/>
      <c r="KA386" s="28"/>
      <c r="KB386" s="28"/>
      <c r="KC386" s="28"/>
      <c r="KD386" s="28"/>
      <c r="KE386" s="28"/>
      <c r="KF386" s="28"/>
      <c r="KG386" s="28"/>
      <c r="KH386" s="28"/>
      <c r="KI386" s="28"/>
      <c r="KJ386" s="28"/>
      <c r="KK386" s="28"/>
      <c r="KL386" s="28"/>
      <c r="KM386" s="28"/>
      <c r="KN386" s="28"/>
      <c r="KO386" s="28"/>
      <c r="KP386" s="28"/>
      <c r="KQ386" s="28"/>
      <c r="KR386" s="28"/>
      <c r="KS386" s="28"/>
      <c r="KT386" s="28"/>
      <c r="KU386" s="28"/>
      <c r="KV386" s="28"/>
      <c r="KW386" s="28"/>
      <c r="KX386" s="28"/>
      <c r="KY386" s="28"/>
      <c r="KZ386" s="28"/>
      <c r="LA386" s="28"/>
      <c r="LB386" s="28"/>
      <c r="LC386" s="28"/>
      <c r="LD386" s="28"/>
      <c r="LE386" s="28"/>
      <c r="LF386" s="28"/>
      <c r="LG386" s="28"/>
      <c r="LH386" s="28"/>
      <c r="LI386" s="28"/>
      <c r="LJ386" s="28"/>
      <c r="LK386" s="28"/>
      <c r="LL386" s="28"/>
      <c r="LM386" s="28"/>
      <c r="LN386" s="28"/>
      <c r="LO386" s="28"/>
      <c r="LP386" s="28"/>
      <c r="LQ386" s="28"/>
      <c r="LR386" s="28"/>
      <c r="LS386" s="28"/>
      <c r="LT386" s="28"/>
      <c r="LU386" s="28"/>
      <c r="LV386" s="28"/>
      <c r="LW386" s="28"/>
      <c r="LX386" s="28"/>
      <c r="LY386" s="28"/>
      <c r="LZ386" s="28"/>
      <c r="MA386" s="28"/>
      <c r="MB386" s="28"/>
      <c r="MC386" s="28"/>
      <c r="MD386" s="28"/>
      <c r="ME386" s="28"/>
      <c r="MF386" s="28"/>
      <c r="MG386" s="28"/>
      <c r="MH386" s="28"/>
      <c r="MI386" s="28"/>
      <c r="MJ386" s="28"/>
      <c r="MK386" s="28"/>
      <c r="ML386" s="28"/>
      <c r="MM386" s="28"/>
    </row>
    <row r="387" spans="1:351" x14ac:dyDescent="0.3">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28"/>
      <c r="HU387" s="28"/>
      <c r="HV387" s="28"/>
      <c r="HW387" s="28"/>
      <c r="HX387" s="28"/>
      <c r="HY387" s="28"/>
      <c r="HZ387" s="28"/>
      <c r="IA387" s="28"/>
      <c r="IB387" s="28"/>
      <c r="IC387" s="28"/>
      <c r="ID387" s="28"/>
      <c r="IE387" s="28"/>
      <c r="IF387" s="28"/>
      <c r="IG387" s="28"/>
      <c r="IH387" s="28"/>
      <c r="II387" s="28"/>
      <c r="IJ387" s="28"/>
      <c r="IK387" s="28"/>
      <c r="IL387" s="28"/>
      <c r="IM387" s="28"/>
      <c r="IN387" s="28"/>
      <c r="IO387" s="28"/>
      <c r="IP387" s="28"/>
      <c r="IQ387" s="28"/>
      <c r="IR387" s="28"/>
      <c r="IS387" s="28"/>
      <c r="IT387" s="28"/>
      <c r="IU387" s="28"/>
      <c r="IV387" s="28"/>
      <c r="IW387" s="28"/>
      <c r="IX387" s="28"/>
      <c r="IY387" s="28"/>
      <c r="IZ387" s="28"/>
      <c r="JA387" s="28"/>
      <c r="JB387" s="28"/>
      <c r="JC387" s="28"/>
      <c r="JD387" s="28"/>
      <c r="JE387" s="28"/>
      <c r="JF387" s="28"/>
      <c r="JG387" s="28"/>
      <c r="JH387" s="28"/>
      <c r="JI387" s="28"/>
      <c r="JJ387" s="28"/>
      <c r="JK387" s="28"/>
      <c r="JL387" s="28"/>
      <c r="JM387" s="28"/>
      <c r="JN387" s="28"/>
      <c r="JO387" s="28"/>
      <c r="JP387" s="28"/>
      <c r="JQ387" s="28"/>
      <c r="JR387" s="28"/>
      <c r="JS387" s="28"/>
      <c r="JT387" s="28"/>
      <c r="JU387" s="28"/>
      <c r="JV387" s="28"/>
      <c r="JW387" s="28"/>
      <c r="JX387" s="28"/>
      <c r="JY387" s="28"/>
      <c r="JZ387" s="28"/>
      <c r="KA387" s="28"/>
      <c r="KB387" s="28"/>
      <c r="KC387" s="28"/>
      <c r="KD387" s="28"/>
      <c r="KE387" s="28"/>
      <c r="KF387" s="28"/>
      <c r="KG387" s="28"/>
      <c r="KH387" s="28"/>
      <c r="KI387" s="28"/>
      <c r="KJ387" s="28"/>
      <c r="KK387" s="28"/>
      <c r="KL387" s="28"/>
      <c r="KM387" s="28"/>
      <c r="KN387" s="28"/>
      <c r="KO387" s="28"/>
      <c r="KP387" s="28"/>
      <c r="KQ387" s="28"/>
      <c r="KR387" s="28"/>
      <c r="KS387" s="28"/>
      <c r="KT387" s="28"/>
      <c r="KU387" s="28"/>
      <c r="KV387" s="28"/>
      <c r="KW387" s="28"/>
      <c r="KX387" s="28"/>
      <c r="KY387" s="28"/>
      <c r="KZ387" s="28"/>
      <c r="LA387" s="28"/>
      <c r="LB387" s="28"/>
      <c r="LC387" s="28"/>
      <c r="LD387" s="28"/>
      <c r="LE387" s="28"/>
      <c r="LF387" s="28"/>
      <c r="LG387" s="28"/>
      <c r="LH387" s="28"/>
      <c r="LI387" s="28"/>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row>
    <row r="388" spans="1:351" x14ac:dyDescent="0.3">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28"/>
      <c r="HU388" s="28"/>
      <c r="HV388" s="28"/>
      <c r="HW388" s="28"/>
      <c r="HX388" s="28"/>
      <c r="HY388" s="28"/>
      <c r="HZ388" s="28"/>
      <c r="IA388" s="28"/>
      <c r="IB388" s="28"/>
      <c r="IC388" s="28"/>
      <c r="ID388" s="28"/>
      <c r="IE388" s="28"/>
      <c r="IF388" s="28"/>
      <c r="IG388" s="28"/>
      <c r="IH388" s="28"/>
      <c r="II388" s="28"/>
      <c r="IJ388" s="28"/>
      <c r="IK388" s="28"/>
      <c r="IL388" s="28"/>
      <c r="IM388" s="28"/>
      <c r="IN388" s="28"/>
      <c r="IO388" s="28"/>
      <c r="IP388" s="28"/>
      <c r="IQ388" s="28"/>
      <c r="IR388" s="28"/>
      <c r="IS388" s="28"/>
      <c r="IT388" s="28"/>
      <c r="IU388" s="28"/>
      <c r="IV388" s="28"/>
      <c r="IW388" s="28"/>
      <c r="IX388" s="28"/>
      <c r="IY388" s="28"/>
      <c r="IZ388" s="28"/>
      <c r="JA388" s="28"/>
      <c r="JB388" s="28"/>
      <c r="JC388" s="28"/>
      <c r="JD388" s="28"/>
      <c r="JE388" s="28"/>
      <c r="JF388" s="28"/>
      <c r="JG388" s="28"/>
      <c r="JH388" s="28"/>
      <c r="JI388" s="28"/>
      <c r="JJ388" s="28"/>
      <c r="JK388" s="28"/>
      <c r="JL388" s="28"/>
      <c r="JM388" s="28"/>
      <c r="JN388" s="28"/>
      <c r="JO388" s="28"/>
      <c r="JP388" s="28"/>
      <c r="JQ388" s="28"/>
      <c r="JR388" s="28"/>
      <c r="JS388" s="28"/>
      <c r="JT388" s="28"/>
      <c r="JU388" s="28"/>
      <c r="JV388" s="28"/>
      <c r="JW388" s="28"/>
      <c r="JX388" s="28"/>
      <c r="JY388" s="28"/>
      <c r="JZ388" s="28"/>
      <c r="KA388" s="28"/>
      <c r="KB388" s="28"/>
      <c r="KC388" s="28"/>
      <c r="KD388" s="28"/>
      <c r="KE388" s="28"/>
      <c r="KF388" s="28"/>
      <c r="KG388" s="28"/>
      <c r="KH388" s="28"/>
      <c r="KI388" s="28"/>
      <c r="KJ388" s="28"/>
      <c r="KK388" s="28"/>
      <c r="KL388" s="28"/>
      <c r="KM388" s="28"/>
      <c r="KN388" s="28"/>
      <c r="KO388" s="28"/>
      <c r="KP388" s="28"/>
      <c r="KQ388" s="28"/>
      <c r="KR388" s="28"/>
      <c r="KS388" s="28"/>
      <c r="KT388" s="28"/>
      <c r="KU388" s="28"/>
      <c r="KV388" s="28"/>
      <c r="KW388" s="28"/>
      <c r="KX388" s="28"/>
      <c r="KY388" s="28"/>
      <c r="KZ388" s="28"/>
      <c r="LA388" s="28"/>
      <c r="LB388" s="28"/>
      <c r="LC388" s="28"/>
      <c r="LD388" s="28"/>
      <c r="LE388" s="28"/>
      <c r="LF388" s="28"/>
      <c r="LG388" s="28"/>
      <c r="LH388" s="28"/>
      <c r="LI388" s="28"/>
      <c r="LJ388" s="28"/>
      <c r="LK388" s="28"/>
      <c r="LL388" s="28"/>
      <c r="LM388" s="28"/>
      <c r="LN388" s="28"/>
      <c r="LO388" s="28"/>
      <c r="LP388" s="28"/>
      <c r="LQ388" s="28"/>
      <c r="LR388" s="28"/>
      <c r="LS388" s="28"/>
      <c r="LT388" s="28"/>
      <c r="LU388" s="28"/>
      <c r="LV388" s="28"/>
      <c r="LW388" s="28"/>
      <c r="LX388" s="28"/>
      <c r="LY388" s="28"/>
      <c r="LZ388" s="28"/>
      <c r="MA388" s="28"/>
      <c r="MB388" s="28"/>
      <c r="MC388" s="28"/>
      <c r="MD388" s="28"/>
      <c r="ME388" s="28"/>
      <c r="MF388" s="28"/>
      <c r="MG388" s="28"/>
      <c r="MH388" s="28"/>
      <c r="MI388" s="28"/>
      <c r="MJ388" s="28"/>
      <c r="MK388" s="28"/>
      <c r="ML388" s="28"/>
      <c r="MM388" s="28"/>
    </row>
    <row r="389" spans="1:351" x14ac:dyDescent="0.3">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28"/>
      <c r="HU389" s="28"/>
      <c r="HV389" s="28"/>
      <c r="HW389" s="28"/>
      <c r="HX389" s="28"/>
      <c r="HY389" s="28"/>
      <c r="HZ389" s="28"/>
      <c r="IA389" s="28"/>
      <c r="IB389" s="28"/>
      <c r="IC389" s="28"/>
      <c r="ID389" s="28"/>
      <c r="IE389" s="28"/>
      <c r="IF389" s="28"/>
      <c r="IG389" s="28"/>
      <c r="IH389" s="28"/>
      <c r="II389" s="28"/>
      <c r="IJ389" s="28"/>
      <c r="IK389" s="28"/>
      <c r="IL389" s="28"/>
      <c r="IM389" s="28"/>
      <c r="IN389" s="28"/>
      <c r="IO389" s="28"/>
      <c r="IP389" s="28"/>
      <c r="IQ389" s="28"/>
      <c r="IR389" s="28"/>
      <c r="IS389" s="28"/>
      <c r="IT389" s="28"/>
      <c r="IU389" s="28"/>
      <c r="IV389" s="28"/>
      <c r="IW389" s="28"/>
      <c r="IX389" s="28"/>
      <c r="IY389" s="28"/>
      <c r="IZ389" s="28"/>
      <c r="JA389" s="28"/>
      <c r="JB389" s="28"/>
      <c r="JC389" s="28"/>
      <c r="JD389" s="28"/>
      <c r="JE389" s="28"/>
      <c r="JF389" s="28"/>
      <c r="JG389" s="28"/>
      <c r="JH389" s="28"/>
      <c r="JI389" s="28"/>
      <c r="JJ389" s="28"/>
      <c r="JK389" s="28"/>
      <c r="JL389" s="28"/>
      <c r="JM389" s="28"/>
      <c r="JN389" s="28"/>
      <c r="JO389" s="28"/>
      <c r="JP389" s="28"/>
      <c r="JQ389" s="28"/>
      <c r="JR389" s="28"/>
      <c r="JS389" s="28"/>
      <c r="JT389" s="28"/>
      <c r="JU389" s="28"/>
      <c r="JV389" s="28"/>
      <c r="JW389" s="28"/>
      <c r="JX389" s="28"/>
      <c r="JY389" s="28"/>
      <c r="JZ389" s="28"/>
      <c r="KA389" s="28"/>
      <c r="KB389" s="28"/>
      <c r="KC389" s="28"/>
      <c r="KD389" s="28"/>
      <c r="KE389" s="28"/>
      <c r="KF389" s="28"/>
      <c r="KG389" s="28"/>
      <c r="KH389" s="28"/>
      <c r="KI389" s="28"/>
      <c r="KJ389" s="28"/>
      <c r="KK389" s="28"/>
      <c r="KL389" s="28"/>
      <c r="KM389" s="28"/>
      <c r="KN389" s="28"/>
      <c r="KO389" s="28"/>
      <c r="KP389" s="28"/>
      <c r="KQ389" s="28"/>
      <c r="KR389" s="28"/>
      <c r="KS389" s="28"/>
      <c r="KT389" s="28"/>
      <c r="KU389" s="28"/>
      <c r="KV389" s="28"/>
      <c r="KW389" s="28"/>
      <c r="KX389" s="28"/>
      <c r="KY389" s="28"/>
      <c r="KZ389" s="28"/>
      <c r="LA389" s="28"/>
      <c r="LB389" s="28"/>
      <c r="LC389" s="28"/>
      <c r="LD389" s="28"/>
      <c r="LE389" s="28"/>
      <c r="LF389" s="28"/>
      <c r="LG389" s="28"/>
      <c r="LH389" s="28"/>
      <c r="LI389" s="28"/>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row>
    <row r="390" spans="1:351" x14ac:dyDescent="0.3">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28"/>
      <c r="HU390" s="28"/>
      <c r="HV390" s="28"/>
      <c r="HW390" s="28"/>
      <c r="HX390" s="28"/>
      <c r="HY390" s="28"/>
      <c r="HZ390" s="28"/>
      <c r="IA390" s="28"/>
      <c r="IB390" s="28"/>
      <c r="IC390" s="28"/>
      <c r="ID390" s="28"/>
      <c r="IE390" s="28"/>
      <c r="IF390" s="28"/>
      <c r="IG390" s="28"/>
      <c r="IH390" s="28"/>
      <c r="II390" s="28"/>
      <c r="IJ390" s="28"/>
      <c r="IK390" s="28"/>
      <c r="IL390" s="28"/>
      <c r="IM390" s="28"/>
      <c r="IN390" s="28"/>
      <c r="IO390" s="28"/>
      <c r="IP390" s="28"/>
      <c r="IQ390" s="28"/>
      <c r="IR390" s="28"/>
      <c r="IS390" s="28"/>
      <c r="IT390" s="28"/>
      <c r="IU390" s="28"/>
      <c r="IV390" s="28"/>
      <c r="IW390" s="28"/>
      <c r="IX390" s="28"/>
      <c r="IY390" s="28"/>
      <c r="IZ390" s="28"/>
      <c r="JA390" s="28"/>
      <c r="JB390" s="28"/>
      <c r="JC390" s="28"/>
      <c r="JD390" s="28"/>
      <c r="JE390" s="28"/>
      <c r="JF390" s="28"/>
      <c r="JG390" s="28"/>
      <c r="JH390" s="28"/>
      <c r="JI390" s="28"/>
      <c r="JJ390" s="28"/>
      <c r="JK390" s="28"/>
      <c r="JL390" s="28"/>
      <c r="JM390" s="28"/>
      <c r="JN390" s="28"/>
      <c r="JO390" s="28"/>
      <c r="JP390" s="28"/>
      <c r="JQ390" s="28"/>
      <c r="JR390" s="28"/>
      <c r="JS390" s="28"/>
      <c r="JT390" s="28"/>
      <c r="JU390" s="28"/>
      <c r="JV390" s="28"/>
      <c r="JW390" s="28"/>
      <c r="JX390" s="28"/>
      <c r="JY390" s="28"/>
      <c r="JZ390" s="28"/>
      <c r="KA390" s="28"/>
      <c r="KB390" s="28"/>
      <c r="KC390" s="28"/>
      <c r="KD390" s="28"/>
      <c r="KE390" s="28"/>
      <c r="KF390" s="28"/>
      <c r="KG390" s="28"/>
      <c r="KH390" s="28"/>
      <c r="KI390" s="28"/>
      <c r="KJ390" s="28"/>
      <c r="KK390" s="28"/>
      <c r="KL390" s="28"/>
      <c r="KM390" s="28"/>
      <c r="KN390" s="28"/>
      <c r="KO390" s="28"/>
      <c r="KP390" s="28"/>
      <c r="KQ390" s="28"/>
      <c r="KR390" s="28"/>
      <c r="KS390" s="28"/>
      <c r="KT390" s="28"/>
      <c r="KU390" s="28"/>
      <c r="KV390" s="28"/>
      <c r="KW390" s="28"/>
      <c r="KX390" s="28"/>
      <c r="KY390" s="28"/>
      <c r="KZ390" s="28"/>
      <c r="LA390" s="28"/>
      <c r="LB390" s="28"/>
      <c r="LC390" s="28"/>
      <c r="LD390" s="28"/>
      <c r="LE390" s="28"/>
      <c r="LF390" s="28"/>
      <c r="LG390" s="28"/>
      <c r="LH390" s="28"/>
      <c r="LI390" s="28"/>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row>
    <row r="391" spans="1:351" x14ac:dyDescent="0.3">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28"/>
      <c r="HU391" s="28"/>
      <c r="HV391" s="28"/>
      <c r="HW391" s="28"/>
      <c r="HX391" s="28"/>
      <c r="HY391" s="28"/>
      <c r="HZ391" s="28"/>
      <c r="IA391" s="28"/>
      <c r="IB391" s="28"/>
      <c r="IC391" s="28"/>
      <c r="ID391" s="28"/>
      <c r="IE391" s="28"/>
      <c r="IF391" s="28"/>
      <c r="IG391" s="28"/>
      <c r="IH391" s="28"/>
      <c r="II391" s="28"/>
      <c r="IJ391" s="28"/>
      <c r="IK391" s="28"/>
      <c r="IL391" s="28"/>
      <c r="IM391" s="28"/>
      <c r="IN391" s="28"/>
      <c r="IO391" s="28"/>
      <c r="IP391" s="28"/>
      <c r="IQ391" s="28"/>
      <c r="IR391" s="28"/>
      <c r="IS391" s="28"/>
      <c r="IT391" s="28"/>
      <c r="IU391" s="28"/>
      <c r="IV391" s="28"/>
      <c r="IW391" s="28"/>
      <c r="IX391" s="28"/>
      <c r="IY391" s="28"/>
      <c r="IZ391" s="28"/>
      <c r="JA391" s="28"/>
      <c r="JB391" s="28"/>
      <c r="JC391" s="28"/>
      <c r="JD391" s="28"/>
      <c r="JE391" s="28"/>
      <c r="JF391" s="28"/>
      <c r="JG391" s="28"/>
      <c r="JH391" s="28"/>
      <c r="JI391" s="28"/>
      <c r="JJ391" s="28"/>
      <c r="JK391" s="28"/>
      <c r="JL391" s="28"/>
      <c r="JM391" s="28"/>
      <c r="JN391" s="28"/>
      <c r="JO391" s="28"/>
      <c r="JP391" s="28"/>
      <c r="JQ391" s="28"/>
      <c r="JR391" s="28"/>
      <c r="JS391" s="28"/>
      <c r="JT391" s="28"/>
      <c r="JU391" s="28"/>
      <c r="JV391" s="28"/>
      <c r="JW391" s="28"/>
      <c r="JX391" s="28"/>
      <c r="JY391" s="28"/>
      <c r="JZ391" s="28"/>
      <c r="KA391" s="28"/>
      <c r="KB391" s="28"/>
      <c r="KC391" s="28"/>
      <c r="KD391" s="28"/>
      <c r="KE391" s="28"/>
      <c r="KF391" s="28"/>
      <c r="KG391" s="28"/>
      <c r="KH391" s="28"/>
      <c r="KI391" s="28"/>
      <c r="KJ391" s="28"/>
      <c r="KK391" s="28"/>
      <c r="KL391" s="28"/>
      <c r="KM391" s="28"/>
      <c r="KN391" s="28"/>
      <c r="KO391" s="28"/>
      <c r="KP391" s="28"/>
      <c r="KQ391" s="28"/>
      <c r="KR391" s="28"/>
      <c r="KS391" s="28"/>
      <c r="KT391" s="28"/>
      <c r="KU391" s="28"/>
      <c r="KV391" s="28"/>
      <c r="KW391" s="28"/>
      <c r="KX391" s="28"/>
      <c r="KY391" s="28"/>
      <c r="KZ391" s="28"/>
      <c r="LA391" s="28"/>
      <c r="LB391" s="28"/>
      <c r="LC391" s="28"/>
      <c r="LD391" s="28"/>
      <c r="LE391" s="28"/>
      <c r="LF391" s="28"/>
      <c r="LG391" s="28"/>
      <c r="LH391" s="28"/>
      <c r="LI391" s="28"/>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c r="MK391" s="28"/>
      <c r="ML391" s="28"/>
      <c r="MM391" s="28"/>
    </row>
    <row r="392" spans="1:351" x14ac:dyDescent="0.3">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28"/>
      <c r="HU392" s="28"/>
      <c r="HV392" s="28"/>
      <c r="HW392" s="28"/>
      <c r="HX392" s="28"/>
      <c r="HY392" s="28"/>
      <c r="HZ392" s="28"/>
      <c r="IA392" s="28"/>
      <c r="IB392" s="28"/>
      <c r="IC392" s="28"/>
      <c r="ID392" s="28"/>
      <c r="IE392" s="28"/>
      <c r="IF392" s="28"/>
      <c r="IG392" s="28"/>
      <c r="IH392" s="28"/>
      <c r="II392" s="28"/>
      <c r="IJ392" s="28"/>
      <c r="IK392" s="28"/>
      <c r="IL392" s="28"/>
      <c r="IM392" s="28"/>
      <c r="IN392" s="28"/>
      <c r="IO392" s="28"/>
      <c r="IP392" s="28"/>
      <c r="IQ392" s="28"/>
      <c r="IR392" s="28"/>
      <c r="IS392" s="28"/>
      <c r="IT392" s="28"/>
      <c r="IU392" s="28"/>
      <c r="IV392" s="28"/>
      <c r="IW392" s="28"/>
      <c r="IX392" s="28"/>
      <c r="IY392" s="28"/>
      <c r="IZ392" s="28"/>
      <c r="JA392" s="28"/>
      <c r="JB392" s="28"/>
      <c r="JC392" s="28"/>
      <c r="JD392" s="28"/>
      <c r="JE392" s="28"/>
      <c r="JF392" s="28"/>
      <c r="JG392" s="28"/>
      <c r="JH392" s="28"/>
      <c r="JI392" s="28"/>
      <c r="JJ392" s="28"/>
      <c r="JK392" s="28"/>
      <c r="JL392" s="28"/>
      <c r="JM392" s="28"/>
      <c r="JN392" s="28"/>
      <c r="JO392" s="28"/>
      <c r="JP392" s="28"/>
      <c r="JQ392" s="28"/>
      <c r="JR392" s="28"/>
      <c r="JS392" s="28"/>
      <c r="JT392" s="28"/>
      <c r="JU392" s="28"/>
      <c r="JV392" s="28"/>
      <c r="JW392" s="28"/>
      <c r="JX392" s="28"/>
      <c r="JY392" s="28"/>
      <c r="JZ392" s="28"/>
      <c r="KA392" s="28"/>
      <c r="KB392" s="28"/>
      <c r="KC392" s="28"/>
      <c r="KD392" s="28"/>
      <c r="KE392" s="28"/>
      <c r="KF392" s="28"/>
      <c r="KG392" s="28"/>
      <c r="KH392" s="28"/>
      <c r="KI392" s="28"/>
      <c r="KJ392" s="28"/>
      <c r="KK392" s="28"/>
      <c r="KL392" s="28"/>
      <c r="KM392" s="28"/>
      <c r="KN392" s="28"/>
      <c r="KO392" s="28"/>
      <c r="KP392" s="28"/>
      <c r="KQ392" s="28"/>
      <c r="KR392" s="28"/>
      <c r="KS392" s="28"/>
      <c r="KT392" s="28"/>
      <c r="KU392" s="28"/>
      <c r="KV392" s="28"/>
      <c r="KW392" s="28"/>
      <c r="KX392" s="28"/>
      <c r="KY392" s="28"/>
      <c r="KZ392" s="28"/>
      <c r="LA392" s="28"/>
      <c r="LB392" s="28"/>
      <c r="LC392" s="28"/>
      <c r="LD392" s="28"/>
      <c r="LE392" s="28"/>
      <c r="LF392" s="28"/>
      <c r="LG392" s="28"/>
      <c r="LH392" s="28"/>
      <c r="LI392" s="28"/>
      <c r="LJ392" s="28"/>
      <c r="LK392" s="28"/>
      <c r="LL392" s="28"/>
      <c r="LM392" s="28"/>
      <c r="LN392" s="28"/>
      <c r="LO392" s="28"/>
      <c r="LP392" s="28"/>
      <c r="LQ392" s="28"/>
      <c r="LR392" s="28"/>
      <c r="LS392" s="28"/>
      <c r="LT392" s="28"/>
      <c r="LU392" s="28"/>
      <c r="LV392" s="28"/>
      <c r="LW392" s="28"/>
      <c r="LX392" s="28"/>
      <c r="LY392" s="28"/>
      <c r="LZ392" s="28"/>
      <c r="MA392" s="28"/>
      <c r="MB392" s="28"/>
      <c r="MC392" s="28"/>
      <c r="MD392" s="28"/>
      <c r="ME392" s="28"/>
      <c r="MF392" s="28"/>
      <c r="MG392" s="28"/>
      <c r="MH392" s="28"/>
      <c r="MI392" s="28"/>
      <c r="MJ392" s="28"/>
      <c r="MK392" s="28"/>
      <c r="ML392" s="28"/>
      <c r="MM392" s="28"/>
    </row>
    <row r="393" spans="1:351" x14ac:dyDescent="0.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28"/>
      <c r="HU393" s="28"/>
      <c r="HV393" s="28"/>
      <c r="HW393" s="28"/>
      <c r="HX393" s="28"/>
      <c r="HY393" s="28"/>
      <c r="HZ393" s="28"/>
      <c r="IA393" s="28"/>
      <c r="IB393" s="28"/>
      <c r="IC393" s="28"/>
      <c r="ID393" s="28"/>
      <c r="IE393" s="28"/>
      <c r="IF393" s="28"/>
      <c r="IG393" s="28"/>
      <c r="IH393" s="28"/>
      <c r="II393" s="28"/>
      <c r="IJ393" s="28"/>
      <c r="IK393" s="28"/>
      <c r="IL393" s="28"/>
      <c r="IM393" s="28"/>
      <c r="IN393" s="28"/>
      <c r="IO393" s="28"/>
      <c r="IP393" s="28"/>
      <c r="IQ393" s="28"/>
      <c r="IR393" s="28"/>
      <c r="IS393" s="28"/>
      <c r="IT393" s="28"/>
      <c r="IU393" s="28"/>
      <c r="IV393" s="28"/>
      <c r="IW393" s="28"/>
      <c r="IX393" s="28"/>
      <c r="IY393" s="28"/>
      <c r="IZ393" s="28"/>
      <c r="JA393" s="28"/>
      <c r="JB393" s="28"/>
      <c r="JC393" s="28"/>
      <c r="JD393" s="28"/>
      <c r="JE393" s="28"/>
      <c r="JF393" s="28"/>
      <c r="JG393" s="28"/>
      <c r="JH393" s="28"/>
      <c r="JI393" s="28"/>
      <c r="JJ393" s="28"/>
      <c r="JK393" s="28"/>
      <c r="JL393" s="28"/>
      <c r="JM393" s="28"/>
      <c r="JN393" s="28"/>
      <c r="JO393" s="28"/>
      <c r="JP393" s="28"/>
      <c r="JQ393" s="28"/>
      <c r="JR393" s="28"/>
      <c r="JS393" s="28"/>
      <c r="JT393" s="28"/>
      <c r="JU393" s="28"/>
      <c r="JV393" s="28"/>
      <c r="JW393" s="28"/>
      <c r="JX393" s="28"/>
      <c r="JY393" s="28"/>
      <c r="JZ393" s="28"/>
      <c r="KA393" s="28"/>
      <c r="KB393" s="28"/>
      <c r="KC393" s="28"/>
      <c r="KD393" s="28"/>
      <c r="KE393" s="28"/>
      <c r="KF393" s="28"/>
      <c r="KG393" s="28"/>
      <c r="KH393" s="28"/>
      <c r="KI393" s="28"/>
      <c r="KJ393" s="28"/>
      <c r="KK393" s="28"/>
      <c r="KL393" s="28"/>
      <c r="KM393" s="28"/>
      <c r="KN393" s="28"/>
      <c r="KO393" s="28"/>
      <c r="KP393" s="28"/>
      <c r="KQ393" s="28"/>
      <c r="KR393" s="28"/>
      <c r="KS393" s="28"/>
      <c r="KT393" s="28"/>
      <c r="KU393" s="28"/>
      <c r="KV393" s="28"/>
      <c r="KW393" s="28"/>
      <c r="KX393" s="28"/>
      <c r="KY393" s="28"/>
      <c r="KZ393" s="28"/>
      <c r="LA393" s="28"/>
      <c r="LB393" s="28"/>
      <c r="LC393" s="28"/>
      <c r="LD393" s="28"/>
      <c r="LE393" s="28"/>
      <c r="LF393" s="28"/>
      <c r="LG393" s="28"/>
      <c r="LH393" s="28"/>
      <c r="LI393" s="28"/>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c r="MG393" s="28"/>
      <c r="MH393" s="28"/>
      <c r="MI393" s="28"/>
      <c r="MJ393" s="28"/>
      <c r="MK393" s="28"/>
      <c r="ML393" s="28"/>
      <c r="MM393" s="28"/>
    </row>
    <row r="394" spans="1:351" x14ac:dyDescent="0.3">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28"/>
      <c r="HU394" s="28"/>
      <c r="HV394" s="28"/>
      <c r="HW394" s="28"/>
      <c r="HX394" s="28"/>
      <c r="HY394" s="28"/>
      <c r="HZ394" s="28"/>
      <c r="IA394" s="28"/>
      <c r="IB394" s="28"/>
      <c r="IC394" s="28"/>
      <c r="ID394" s="28"/>
      <c r="IE394" s="28"/>
      <c r="IF394" s="28"/>
      <c r="IG394" s="28"/>
      <c r="IH394" s="28"/>
      <c r="II394" s="28"/>
      <c r="IJ394" s="28"/>
      <c r="IK394" s="28"/>
      <c r="IL394" s="28"/>
      <c r="IM394" s="28"/>
      <c r="IN394" s="28"/>
      <c r="IO394" s="28"/>
      <c r="IP394" s="28"/>
      <c r="IQ394" s="28"/>
      <c r="IR394" s="28"/>
      <c r="IS394" s="28"/>
      <c r="IT394" s="28"/>
      <c r="IU394" s="28"/>
      <c r="IV394" s="28"/>
      <c r="IW394" s="28"/>
      <c r="IX394" s="28"/>
      <c r="IY394" s="28"/>
      <c r="IZ394" s="28"/>
      <c r="JA394" s="28"/>
      <c r="JB394" s="28"/>
      <c r="JC394" s="28"/>
      <c r="JD394" s="28"/>
      <c r="JE394" s="28"/>
      <c r="JF394" s="28"/>
      <c r="JG394" s="28"/>
      <c r="JH394" s="28"/>
      <c r="JI394" s="28"/>
      <c r="JJ394" s="28"/>
      <c r="JK394" s="28"/>
      <c r="JL394" s="28"/>
      <c r="JM394" s="28"/>
      <c r="JN394" s="28"/>
      <c r="JO394" s="28"/>
      <c r="JP394" s="28"/>
      <c r="JQ394" s="28"/>
      <c r="JR394" s="28"/>
      <c r="JS394" s="28"/>
      <c r="JT394" s="28"/>
      <c r="JU394" s="28"/>
      <c r="JV394" s="28"/>
      <c r="JW394" s="28"/>
      <c r="JX394" s="28"/>
      <c r="JY394" s="28"/>
      <c r="JZ394" s="28"/>
      <c r="KA394" s="28"/>
      <c r="KB394" s="28"/>
      <c r="KC394" s="28"/>
      <c r="KD394" s="28"/>
      <c r="KE394" s="28"/>
      <c r="KF394" s="28"/>
      <c r="KG394" s="28"/>
      <c r="KH394" s="28"/>
      <c r="KI394" s="28"/>
      <c r="KJ394" s="28"/>
      <c r="KK394" s="28"/>
      <c r="KL394" s="28"/>
      <c r="KM394" s="28"/>
      <c r="KN394" s="28"/>
      <c r="KO394" s="28"/>
      <c r="KP394" s="28"/>
      <c r="KQ394" s="28"/>
      <c r="KR394" s="28"/>
      <c r="KS394" s="28"/>
      <c r="KT394" s="28"/>
      <c r="KU394" s="28"/>
      <c r="KV394" s="28"/>
      <c r="KW394" s="28"/>
      <c r="KX394" s="28"/>
      <c r="KY394" s="28"/>
      <c r="KZ394" s="28"/>
      <c r="LA394" s="28"/>
      <c r="LB394" s="28"/>
      <c r="LC394" s="28"/>
      <c r="LD394" s="28"/>
      <c r="LE394" s="28"/>
      <c r="LF394" s="28"/>
      <c r="LG394" s="28"/>
      <c r="LH394" s="28"/>
      <c r="LI394" s="28"/>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c r="MG394" s="28"/>
      <c r="MH394" s="28"/>
      <c r="MI394" s="28"/>
      <c r="MJ394" s="28"/>
      <c r="MK394" s="28"/>
      <c r="ML394" s="28"/>
      <c r="MM394" s="28"/>
    </row>
    <row r="395" spans="1:351" x14ac:dyDescent="0.3">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28"/>
      <c r="HU395" s="28"/>
      <c r="HV395" s="28"/>
      <c r="HW395" s="28"/>
      <c r="HX395" s="28"/>
      <c r="HY395" s="28"/>
      <c r="HZ395" s="28"/>
      <c r="IA395" s="28"/>
      <c r="IB395" s="28"/>
      <c r="IC395" s="28"/>
      <c r="ID395" s="28"/>
      <c r="IE395" s="28"/>
      <c r="IF395" s="28"/>
      <c r="IG395" s="28"/>
      <c r="IH395" s="28"/>
      <c r="II395" s="28"/>
      <c r="IJ395" s="28"/>
      <c r="IK395" s="28"/>
      <c r="IL395" s="28"/>
      <c r="IM395" s="28"/>
      <c r="IN395" s="28"/>
      <c r="IO395" s="28"/>
      <c r="IP395" s="28"/>
      <c r="IQ395" s="28"/>
      <c r="IR395" s="28"/>
      <c r="IS395" s="28"/>
      <c r="IT395" s="28"/>
      <c r="IU395" s="28"/>
      <c r="IV395" s="28"/>
      <c r="IW395" s="28"/>
      <c r="IX395" s="28"/>
      <c r="IY395" s="28"/>
      <c r="IZ395" s="28"/>
      <c r="JA395" s="28"/>
      <c r="JB395" s="28"/>
      <c r="JC395" s="28"/>
      <c r="JD395" s="28"/>
      <c r="JE395" s="28"/>
      <c r="JF395" s="28"/>
      <c r="JG395" s="28"/>
      <c r="JH395" s="28"/>
      <c r="JI395" s="28"/>
      <c r="JJ395" s="28"/>
      <c r="JK395" s="28"/>
      <c r="JL395" s="28"/>
      <c r="JM395" s="28"/>
      <c r="JN395" s="28"/>
      <c r="JO395" s="28"/>
      <c r="JP395" s="28"/>
      <c r="JQ395" s="28"/>
      <c r="JR395" s="28"/>
      <c r="JS395" s="28"/>
      <c r="JT395" s="28"/>
      <c r="JU395" s="28"/>
      <c r="JV395" s="28"/>
      <c r="JW395" s="28"/>
      <c r="JX395" s="28"/>
      <c r="JY395" s="28"/>
      <c r="JZ395" s="28"/>
      <c r="KA395" s="28"/>
      <c r="KB395" s="28"/>
      <c r="KC395" s="28"/>
      <c r="KD395" s="28"/>
      <c r="KE395" s="28"/>
      <c r="KF395" s="28"/>
      <c r="KG395" s="28"/>
      <c r="KH395" s="28"/>
      <c r="KI395" s="28"/>
      <c r="KJ395" s="28"/>
      <c r="KK395" s="28"/>
      <c r="KL395" s="28"/>
      <c r="KM395" s="28"/>
      <c r="KN395" s="28"/>
      <c r="KO395" s="28"/>
      <c r="KP395" s="28"/>
      <c r="KQ395" s="28"/>
      <c r="KR395" s="28"/>
      <c r="KS395" s="28"/>
      <c r="KT395" s="28"/>
      <c r="KU395" s="28"/>
      <c r="KV395" s="28"/>
      <c r="KW395" s="28"/>
      <c r="KX395" s="28"/>
      <c r="KY395" s="28"/>
      <c r="KZ395" s="28"/>
      <c r="LA395" s="28"/>
      <c r="LB395" s="28"/>
      <c r="LC395" s="28"/>
      <c r="LD395" s="28"/>
      <c r="LE395" s="28"/>
      <c r="LF395" s="28"/>
      <c r="LG395" s="28"/>
      <c r="LH395" s="28"/>
      <c r="LI395" s="28"/>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row>
    <row r="396" spans="1:351" x14ac:dyDescent="0.3">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28"/>
      <c r="HU396" s="28"/>
      <c r="HV396" s="28"/>
      <c r="HW396" s="28"/>
      <c r="HX396" s="28"/>
      <c r="HY396" s="28"/>
      <c r="HZ396" s="28"/>
      <c r="IA396" s="28"/>
      <c r="IB396" s="28"/>
      <c r="IC396" s="28"/>
      <c r="ID396" s="28"/>
      <c r="IE396" s="28"/>
      <c r="IF396" s="28"/>
      <c r="IG396" s="28"/>
      <c r="IH396" s="28"/>
      <c r="II396" s="28"/>
      <c r="IJ396" s="28"/>
      <c r="IK396" s="28"/>
      <c r="IL396" s="28"/>
      <c r="IM396" s="28"/>
      <c r="IN396" s="28"/>
      <c r="IO396" s="28"/>
      <c r="IP396" s="28"/>
      <c r="IQ396" s="28"/>
      <c r="IR396" s="28"/>
      <c r="IS396" s="28"/>
      <c r="IT396" s="28"/>
      <c r="IU396" s="28"/>
      <c r="IV396" s="28"/>
      <c r="IW396" s="28"/>
      <c r="IX396" s="28"/>
      <c r="IY396" s="28"/>
      <c r="IZ396" s="28"/>
      <c r="JA396" s="28"/>
      <c r="JB396" s="28"/>
      <c r="JC396" s="28"/>
      <c r="JD396" s="28"/>
      <c r="JE396" s="28"/>
      <c r="JF396" s="28"/>
      <c r="JG396" s="28"/>
      <c r="JH396" s="28"/>
      <c r="JI396" s="28"/>
      <c r="JJ396" s="28"/>
      <c r="JK396" s="28"/>
      <c r="JL396" s="28"/>
      <c r="JM396" s="28"/>
      <c r="JN396" s="28"/>
      <c r="JO396" s="28"/>
      <c r="JP396" s="28"/>
      <c r="JQ396" s="28"/>
      <c r="JR396" s="28"/>
      <c r="JS396" s="28"/>
      <c r="JT396" s="28"/>
      <c r="JU396" s="28"/>
      <c r="JV396" s="28"/>
      <c r="JW396" s="28"/>
      <c r="JX396" s="28"/>
      <c r="JY396" s="28"/>
      <c r="JZ396" s="28"/>
      <c r="KA396" s="28"/>
      <c r="KB396" s="28"/>
      <c r="KC396" s="28"/>
      <c r="KD396" s="28"/>
      <c r="KE396" s="28"/>
      <c r="KF396" s="28"/>
      <c r="KG396" s="28"/>
      <c r="KH396" s="28"/>
      <c r="KI396" s="28"/>
      <c r="KJ396" s="28"/>
      <c r="KK396" s="28"/>
      <c r="KL396" s="28"/>
      <c r="KM396" s="28"/>
      <c r="KN396" s="28"/>
      <c r="KO396" s="28"/>
      <c r="KP396" s="28"/>
      <c r="KQ396" s="28"/>
      <c r="KR396" s="28"/>
      <c r="KS396" s="28"/>
      <c r="KT396" s="28"/>
      <c r="KU396" s="28"/>
      <c r="KV396" s="28"/>
      <c r="KW396" s="28"/>
      <c r="KX396" s="28"/>
      <c r="KY396" s="28"/>
      <c r="KZ396" s="28"/>
      <c r="LA396" s="28"/>
      <c r="LB396" s="28"/>
      <c r="LC396" s="28"/>
      <c r="LD396" s="28"/>
      <c r="LE396" s="28"/>
      <c r="LF396" s="28"/>
      <c r="LG396" s="28"/>
      <c r="LH396" s="28"/>
      <c r="LI396" s="28"/>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c r="MF396" s="28"/>
      <c r="MG396" s="28"/>
      <c r="MH396" s="28"/>
      <c r="MI396" s="28"/>
      <c r="MJ396" s="28"/>
      <c r="MK396" s="28"/>
      <c r="ML396" s="28"/>
      <c r="MM396" s="28"/>
    </row>
    <row r="397" spans="1:351" x14ac:dyDescent="0.3">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28"/>
      <c r="HU397" s="28"/>
      <c r="HV397" s="28"/>
      <c r="HW397" s="28"/>
      <c r="HX397" s="28"/>
      <c r="HY397" s="28"/>
      <c r="HZ397" s="28"/>
      <c r="IA397" s="28"/>
      <c r="IB397" s="28"/>
      <c r="IC397" s="28"/>
      <c r="ID397" s="28"/>
      <c r="IE397" s="28"/>
      <c r="IF397" s="28"/>
      <c r="IG397" s="28"/>
      <c r="IH397" s="28"/>
      <c r="II397" s="28"/>
      <c r="IJ397" s="28"/>
      <c r="IK397" s="28"/>
      <c r="IL397" s="28"/>
      <c r="IM397" s="28"/>
      <c r="IN397" s="28"/>
      <c r="IO397" s="28"/>
      <c r="IP397" s="28"/>
      <c r="IQ397" s="28"/>
      <c r="IR397" s="28"/>
      <c r="IS397" s="28"/>
      <c r="IT397" s="28"/>
      <c r="IU397" s="28"/>
      <c r="IV397" s="28"/>
      <c r="IW397" s="28"/>
      <c r="IX397" s="28"/>
      <c r="IY397" s="28"/>
      <c r="IZ397" s="28"/>
      <c r="JA397" s="28"/>
      <c r="JB397" s="28"/>
      <c r="JC397" s="28"/>
      <c r="JD397" s="28"/>
      <c r="JE397" s="28"/>
      <c r="JF397" s="28"/>
      <c r="JG397" s="28"/>
      <c r="JH397" s="28"/>
      <c r="JI397" s="28"/>
      <c r="JJ397" s="28"/>
      <c r="JK397" s="28"/>
      <c r="JL397" s="28"/>
      <c r="JM397" s="28"/>
      <c r="JN397" s="28"/>
      <c r="JO397" s="28"/>
      <c r="JP397" s="28"/>
      <c r="JQ397" s="28"/>
      <c r="JR397" s="28"/>
      <c r="JS397" s="28"/>
      <c r="JT397" s="28"/>
      <c r="JU397" s="28"/>
      <c r="JV397" s="28"/>
      <c r="JW397" s="28"/>
      <c r="JX397" s="28"/>
      <c r="JY397" s="28"/>
      <c r="JZ397" s="28"/>
      <c r="KA397" s="28"/>
      <c r="KB397" s="28"/>
      <c r="KC397" s="28"/>
      <c r="KD397" s="28"/>
      <c r="KE397" s="28"/>
      <c r="KF397" s="28"/>
      <c r="KG397" s="28"/>
      <c r="KH397" s="28"/>
      <c r="KI397" s="28"/>
      <c r="KJ397" s="28"/>
      <c r="KK397" s="28"/>
      <c r="KL397" s="28"/>
      <c r="KM397" s="28"/>
      <c r="KN397" s="28"/>
      <c r="KO397" s="28"/>
      <c r="KP397" s="28"/>
      <c r="KQ397" s="28"/>
      <c r="KR397" s="28"/>
      <c r="KS397" s="28"/>
      <c r="KT397" s="28"/>
      <c r="KU397" s="28"/>
      <c r="KV397" s="28"/>
      <c r="KW397" s="28"/>
      <c r="KX397" s="28"/>
      <c r="KY397" s="28"/>
      <c r="KZ397" s="28"/>
      <c r="LA397" s="28"/>
      <c r="LB397" s="28"/>
      <c r="LC397" s="28"/>
      <c r="LD397" s="28"/>
      <c r="LE397" s="28"/>
      <c r="LF397" s="28"/>
      <c r="LG397" s="28"/>
      <c r="LH397" s="28"/>
      <c r="LI397" s="28"/>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c r="MK397" s="28"/>
      <c r="ML397" s="28"/>
      <c r="MM397" s="28"/>
    </row>
    <row r="398" spans="1:351" x14ac:dyDescent="0.3">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28"/>
      <c r="HU398" s="28"/>
      <c r="HV398" s="28"/>
      <c r="HW398" s="28"/>
      <c r="HX398" s="28"/>
      <c r="HY398" s="28"/>
      <c r="HZ398" s="28"/>
      <c r="IA398" s="28"/>
      <c r="IB398" s="28"/>
      <c r="IC398" s="28"/>
      <c r="ID398" s="28"/>
      <c r="IE398" s="28"/>
      <c r="IF398" s="28"/>
      <c r="IG398" s="28"/>
      <c r="IH398" s="28"/>
      <c r="II398" s="28"/>
      <c r="IJ398" s="28"/>
      <c r="IK398" s="28"/>
      <c r="IL398" s="28"/>
      <c r="IM398" s="28"/>
      <c r="IN398" s="28"/>
      <c r="IO398" s="28"/>
      <c r="IP398" s="28"/>
      <c r="IQ398" s="28"/>
      <c r="IR398" s="28"/>
      <c r="IS398" s="28"/>
      <c r="IT398" s="28"/>
      <c r="IU398" s="28"/>
      <c r="IV398" s="28"/>
      <c r="IW398" s="28"/>
      <c r="IX398" s="28"/>
      <c r="IY398" s="28"/>
      <c r="IZ398" s="28"/>
      <c r="JA398" s="28"/>
      <c r="JB398" s="28"/>
      <c r="JC398" s="28"/>
      <c r="JD398" s="28"/>
      <c r="JE398" s="28"/>
      <c r="JF398" s="28"/>
      <c r="JG398" s="28"/>
      <c r="JH398" s="28"/>
      <c r="JI398" s="28"/>
      <c r="JJ398" s="28"/>
      <c r="JK398" s="28"/>
      <c r="JL398" s="28"/>
      <c r="JM398" s="28"/>
      <c r="JN398" s="28"/>
      <c r="JO398" s="28"/>
      <c r="JP398" s="28"/>
      <c r="JQ398" s="28"/>
      <c r="JR398" s="28"/>
      <c r="JS398" s="28"/>
      <c r="JT398" s="28"/>
      <c r="JU398" s="28"/>
      <c r="JV398" s="28"/>
      <c r="JW398" s="28"/>
      <c r="JX398" s="28"/>
      <c r="JY398" s="28"/>
      <c r="JZ398" s="28"/>
      <c r="KA398" s="28"/>
      <c r="KB398" s="28"/>
      <c r="KC398" s="28"/>
      <c r="KD398" s="28"/>
      <c r="KE398" s="28"/>
      <c r="KF398" s="28"/>
      <c r="KG398" s="28"/>
      <c r="KH398" s="28"/>
      <c r="KI398" s="28"/>
      <c r="KJ398" s="28"/>
      <c r="KK398" s="28"/>
      <c r="KL398" s="28"/>
      <c r="KM398" s="28"/>
      <c r="KN398" s="28"/>
      <c r="KO398" s="28"/>
      <c r="KP398" s="28"/>
      <c r="KQ398" s="28"/>
      <c r="KR398" s="28"/>
      <c r="KS398" s="28"/>
      <c r="KT398" s="28"/>
      <c r="KU398" s="28"/>
      <c r="KV398" s="28"/>
      <c r="KW398" s="28"/>
      <c r="KX398" s="28"/>
      <c r="KY398" s="28"/>
      <c r="KZ398" s="28"/>
      <c r="LA398" s="28"/>
      <c r="LB398" s="28"/>
      <c r="LC398" s="28"/>
      <c r="LD398" s="28"/>
      <c r="LE398" s="28"/>
      <c r="LF398" s="28"/>
      <c r="LG398" s="28"/>
      <c r="LH398" s="28"/>
      <c r="LI398" s="28"/>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c r="MK398" s="28"/>
      <c r="ML398" s="28"/>
      <c r="MM398" s="28"/>
    </row>
    <row r="399" spans="1:351" x14ac:dyDescent="0.3">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28"/>
      <c r="HU399" s="28"/>
      <c r="HV399" s="28"/>
      <c r="HW399" s="28"/>
      <c r="HX399" s="28"/>
      <c r="HY399" s="28"/>
      <c r="HZ399" s="28"/>
      <c r="IA399" s="28"/>
      <c r="IB399" s="28"/>
      <c r="IC399" s="28"/>
      <c r="ID399" s="28"/>
      <c r="IE399" s="28"/>
      <c r="IF399" s="28"/>
      <c r="IG399" s="28"/>
      <c r="IH399" s="28"/>
      <c r="II399" s="28"/>
      <c r="IJ399" s="28"/>
      <c r="IK399" s="28"/>
      <c r="IL399" s="28"/>
      <c r="IM399" s="28"/>
      <c r="IN399" s="28"/>
      <c r="IO399" s="28"/>
      <c r="IP399" s="28"/>
      <c r="IQ399" s="28"/>
      <c r="IR399" s="28"/>
      <c r="IS399" s="28"/>
      <c r="IT399" s="28"/>
      <c r="IU399" s="28"/>
      <c r="IV399" s="28"/>
      <c r="IW399" s="28"/>
      <c r="IX399" s="28"/>
      <c r="IY399" s="28"/>
      <c r="IZ399" s="28"/>
      <c r="JA399" s="28"/>
      <c r="JB399" s="28"/>
      <c r="JC399" s="28"/>
      <c r="JD399" s="28"/>
      <c r="JE399" s="28"/>
      <c r="JF399" s="28"/>
      <c r="JG399" s="28"/>
      <c r="JH399" s="28"/>
      <c r="JI399" s="28"/>
      <c r="JJ399" s="28"/>
      <c r="JK399" s="28"/>
      <c r="JL399" s="28"/>
      <c r="JM399" s="28"/>
      <c r="JN399" s="28"/>
      <c r="JO399" s="28"/>
      <c r="JP399" s="28"/>
      <c r="JQ399" s="28"/>
      <c r="JR399" s="28"/>
      <c r="JS399" s="28"/>
      <c r="JT399" s="28"/>
      <c r="JU399" s="28"/>
      <c r="JV399" s="28"/>
      <c r="JW399" s="28"/>
      <c r="JX399" s="28"/>
      <c r="JY399" s="28"/>
      <c r="JZ399" s="28"/>
      <c r="KA399" s="28"/>
      <c r="KB399" s="28"/>
      <c r="KC399" s="28"/>
      <c r="KD399" s="28"/>
      <c r="KE399" s="28"/>
      <c r="KF399" s="28"/>
      <c r="KG399" s="28"/>
      <c r="KH399" s="28"/>
      <c r="KI399" s="28"/>
      <c r="KJ399" s="28"/>
      <c r="KK399" s="28"/>
      <c r="KL399" s="28"/>
      <c r="KM399" s="28"/>
      <c r="KN399" s="28"/>
      <c r="KO399" s="28"/>
      <c r="KP399" s="28"/>
      <c r="KQ399" s="28"/>
      <c r="KR399" s="28"/>
      <c r="KS399" s="28"/>
      <c r="KT399" s="28"/>
      <c r="KU399" s="28"/>
      <c r="KV399" s="28"/>
      <c r="KW399" s="28"/>
      <c r="KX399" s="28"/>
      <c r="KY399" s="28"/>
      <c r="KZ399" s="28"/>
      <c r="LA399" s="28"/>
      <c r="LB399" s="28"/>
      <c r="LC399" s="28"/>
      <c r="LD399" s="28"/>
      <c r="LE399" s="28"/>
      <c r="LF399" s="28"/>
      <c r="LG399" s="28"/>
      <c r="LH399" s="28"/>
      <c r="LI399" s="28"/>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c r="MH399" s="28"/>
      <c r="MI399" s="28"/>
      <c r="MJ399" s="28"/>
      <c r="MK399" s="28"/>
      <c r="ML399" s="28"/>
      <c r="MM399" s="28"/>
    </row>
    <row r="400" spans="1:351" x14ac:dyDescent="0.3">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28"/>
      <c r="HU400" s="28"/>
      <c r="HV400" s="28"/>
      <c r="HW400" s="28"/>
      <c r="HX400" s="28"/>
      <c r="HY400" s="28"/>
      <c r="HZ400" s="28"/>
      <c r="IA400" s="28"/>
      <c r="IB400" s="28"/>
      <c r="IC400" s="28"/>
      <c r="ID400" s="28"/>
      <c r="IE400" s="28"/>
      <c r="IF400" s="28"/>
      <c r="IG400" s="28"/>
      <c r="IH400" s="28"/>
      <c r="II400" s="28"/>
      <c r="IJ400" s="28"/>
      <c r="IK400" s="28"/>
      <c r="IL400" s="28"/>
      <c r="IM400" s="28"/>
      <c r="IN400" s="28"/>
      <c r="IO400" s="28"/>
      <c r="IP400" s="28"/>
      <c r="IQ400" s="28"/>
      <c r="IR400" s="28"/>
      <c r="IS400" s="28"/>
      <c r="IT400" s="28"/>
      <c r="IU400" s="28"/>
      <c r="IV400" s="28"/>
      <c r="IW400" s="28"/>
      <c r="IX400" s="28"/>
      <c r="IY400" s="28"/>
      <c r="IZ400" s="28"/>
      <c r="JA400" s="28"/>
      <c r="JB400" s="28"/>
      <c r="JC400" s="28"/>
      <c r="JD400" s="28"/>
      <c r="JE400" s="28"/>
      <c r="JF400" s="28"/>
      <c r="JG400" s="28"/>
      <c r="JH400" s="28"/>
      <c r="JI400" s="28"/>
      <c r="JJ400" s="28"/>
      <c r="JK400" s="28"/>
      <c r="JL400" s="28"/>
      <c r="JM400" s="28"/>
      <c r="JN400" s="28"/>
      <c r="JO400" s="28"/>
      <c r="JP400" s="28"/>
      <c r="JQ400" s="28"/>
      <c r="JR400" s="28"/>
      <c r="JS400" s="28"/>
      <c r="JT400" s="28"/>
      <c r="JU400" s="28"/>
      <c r="JV400" s="28"/>
      <c r="JW400" s="28"/>
      <c r="JX400" s="28"/>
      <c r="JY400" s="28"/>
      <c r="JZ400" s="28"/>
      <c r="KA400" s="28"/>
      <c r="KB400" s="28"/>
      <c r="KC400" s="28"/>
      <c r="KD400" s="28"/>
      <c r="KE400" s="28"/>
      <c r="KF400" s="28"/>
      <c r="KG400" s="28"/>
      <c r="KH400" s="28"/>
      <c r="KI400" s="28"/>
      <c r="KJ400" s="28"/>
      <c r="KK400" s="28"/>
      <c r="KL400" s="28"/>
      <c r="KM400" s="28"/>
      <c r="KN400" s="28"/>
      <c r="KO400" s="28"/>
      <c r="KP400" s="28"/>
      <c r="KQ400" s="28"/>
      <c r="KR400" s="28"/>
      <c r="KS400" s="28"/>
      <c r="KT400" s="28"/>
      <c r="KU400" s="28"/>
      <c r="KV400" s="28"/>
      <c r="KW400" s="28"/>
      <c r="KX400" s="28"/>
      <c r="KY400" s="28"/>
      <c r="KZ400" s="28"/>
      <c r="LA400" s="28"/>
      <c r="LB400" s="28"/>
      <c r="LC400" s="28"/>
      <c r="LD400" s="28"/>
      <c r="LE400" s="28"/>
      <c r="LF400" s="28"/>
      <c r="LG400" s="28"/>
      <c r="LH400" s="28"/>
      <c r="LI400" s="28"/>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row>
    <row r="401" spans="1:351" x14ac:dyDescent="0.3">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28"/>
      <c r="HU401" s="28"/>
      <c r="HV401" s="28"/>
      <c r="HW401" s="28"/>
      <c r="HX401" s="28"/>
      <c r="HY401" s="28"/>
      <c r="HZ401" s="28"/>
      <c r="IA401" s="28"/>
      <c r="IB401" s="28"/>
      <c r="IC401" s="28"/>
      <c r="ID401" s="28"/>
      <c r="IE401" s="28"/>
      <c r="IF401" s="28"/>
      <c r="IG401" s="28"/>
      <c r="IH401" s="28"/>
      <c r="II401" s="28"/>
      <c r="IJ401" s="28"/>
      <c r="IK401" s="28"/>
      <c r="IL401" s="28"/>
      <c r="IM401" s="28"/>
      <c r="IN401" s="28"/>
      <c r="IO401" s="28"/>
      <c r="IP401" s="28"/>
      <c r="IQ401" s="28"/>
      <c r="IR401" s="28"/>
      <c r="IS401" s="28"/>
      <c r="IT401" s="28"/>
      <c r="IU401" s="28"/>
      <c r="IV401" s="28"/>
      <c r="IW401" s="28"/>
      <c r="IX401" s="28"/>
      <c r="IY401" s="28"/>
      <c r="IZ401" s="28"/>
      <c r="JA401" s="28"/>
      <c r="JB401" s="28"/>
      <c r="JC401" s="28"/>
      <c r="JD401" s="28"/>
      <c r="JE401" s="28"/>
      <c r="JF401" s="28"/>
      <c r="JG401" s="28"/>
      <c r="JH401" s="28"/>
      <c r="JI401" s="28"/>
      <c r="JJ401" s="28"/>
      <c r="JK401" s="28"/>
      <c r="JL401" s="28"/>
      <c r="JM401" s="28"/>
      <c r="JN401" s="28"/>
      <c r="JO401" s="28"/>
      <c r="JP401" s="28"/>
      <c r="JQ401" s="28"/>
      <c r="JR401" s="28"/>
      <c r="JS401" s="28"/>
      <c r="JT401" s="28"/>
      <c r="JU401" s="28"/>
      <c r="JV401" s="28"/>
      <c r="JW401" s="28"/>
      <c r="JX401" s="28"/>
      <c r="JY401" s="28"/>
      <c r="JZ401" s="28"/>
      <c r="KA401" s="28"/>
      <c r="KB401" s="28"/>
      <c r="KC401" s="28"/>
      <c r="KD401" s="28"/>
      <c r="KE401" s="28"/>
      <c r="KF401" s="28"/>
      <c r="KG401" s="28"/>
      <c r="KH401" s="28"/>
      <c r="KI401" s="28"/>
      <c r="KJ401" s="28"/>
      <c r="KK401" s="28"/>
      <c r="KL401" s="28"/>
      <c r="KM401" s="28"/>
      <c r="KN401" s="28"/>
      <c r="KO401" s="28"/>
      <c r="KP401" s="28"/>
      <c r="KQ401" s="28"/>
      <c r="KR401" s="28"/>
      <c r="KS401" s="28"/>
      <c r="KT401" s="28"/>
      <c r="KU401" s="28"/>
      <c r="KV401" s="28"/>
      <c r="KW401" s="28"/>
      <c r="KX401" s="28"/>
      <c r="KY401" s="28"/>
      <c r="KZ401" s="28"/>
      <c r="LA401" s="28"/>
      <c r="LB401" s="28"/>
      <c r="LC401" s="28"/>
      <c r="LD401" s="28"/>
      <c r="LE401" s="28"/>
      <c r="LF401" s="28"/>
      <c r="LG401" s="28"/>
      <c r="LH401" s="28"/>
      <c r="LI401" s="28"/>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row>
    <row r="402" spans="1:351" x14ac:dyDescent="0.3">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28"/>
      <c r="HU402" s="28"/>
      <c r="HV402" s="28"/>
      <c r="HW402" s="28"/>
      <c r="HX402" s="28"/>
      <c r="HY402" s="28"/>
      <c r="HZ402" s="28"/>
      <c r="IA402" s="28"/>
      <c r="IB402" s="28"/>
      <c r="IC402" s="28"/>
      <c r="ID402" s="28"/>
      <c r="IE402" s="28"/>
      <c r="IF402" s="28"/>
      <c r="IG402" s="28"/>
      <c r="IH402" s="28"/>
      <c r="II402" s="28"/>
      <c r="IJ402" s="28"/>
      <c r="IK402" s="28"/>
      <c r="IL402" s="28"/>
      <c r="IM402" s="28"/>
      <c r="IN402" s="28"/>
      <c r="IO402" s="28"/>
      <c r="IP402" s="28"/>
      <c r="IQ402" s="28"/>
      <c r="IR402" s="28"/>
      <c r="IS402" s="28"/>
      <c r="IT402" s="28"/>
      <c r="IU402" s="28"/>
      <c r="IV402" s="28"/>
      <c r="IW402" s="28"/>
      <c r="IX402" s="28"/>
      <c r="IY402" s="28"/>
      <c r="IZ402" s="28"/>
      <c r="JA402" s="28"/>
      <c r="JB402" s="28"/>
      <c r="JC402" s="28"/>
      <c r="JD402" s="28"/>
      <c r="JE402" s="28"/>
      <c r="JF402" s="28"/>
      <c r="JG402" s="28"/>
      <c r="JH402" s="28"/>
      <c r="JI402" s="28"/>
      <c r="JJ402" s="28"/>
      <c r="JK402" s="28"/>
      <c r="JL402" s="28"/>
      <c r="JM402" s="28"/>
      <c r="JN402" s="28"/>
      <c r="JO402" s="28"/>
      <c r="JP402" s="28"/>
      <c r="JQ402" s="28"/>
      <c r="JR402" s="28"/>
      <c r="JS402" s="28"/>
      <c r="JT402" s="28"/>
      <c r="JU402" s="28"/>
      <c r="JV402" s="28"/>
      <c r="JW402" s="28"/>
      <c r="JX402" s="28"/>
      <c r="JY402" s="28"/>
      <c r="JZ402" s="28"/>
      <c r="KA402" s="28"/>
      <c r="KB402" s="28"/>
      <c r="KC402" s="28"/>
      <c r="KD402" s="28"/>
      <c r="KE402" s="28"/>
      <c r="KF402" s="28"/>
      <c r="KG402" s="28"/>
      <c r="KH402" s="28"/>
      <c r="KI402" s="28"/>
      <c r="KJ402" s="28"/>
      <c r="KK402" s="28"/>
      <c r="KL402" s="28"/>
      <c r="KM402" s="28"/>
      <c r="KN402" s="28"/>
      <c r="KO402" s="28"/>
      <c r="KP402" s="28"/>
      <c r="KQ402" s="28"/>
      <c r="KR402" s="28"/>
      <c r="KS402" s="28"/>
      <c r="KT402" s="28"/>
      <c r="KU402" s="28"/>
      <c r="KV402" s="28"/>
      <c r="KW402" s="28"/>
      <c r="KX402" s="28"/>
      <c r="KY402" s="28"/>
      <c r="KZ402" s="28"/>
      <c r="LA402" s="28"/>
      <c r="LB402" s="28"/>
      <c r="LC402" s="28"/>
      <c r="LD402" s="28"/>
      <c r="LE402" s="28"/>
      <c r="LF402" s="28"/>
      <c r="LG402" s="28"/>
      <c r="LH402" s="28"/>
      <c r="LI402" s="28"/>
      <c r="LJ402" s="28"/>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row>
    <row r="403" spans="1:351" x14ac:dyDescent="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28"/>
      <c r="HU403" s="28"/>
      <c r="HV403" s="28"/>
      <c r="HW403" s="28"/>
      <c r="HX403" s="28"/>
      <c r="HY403" s="28"/>
      <c r="HZ403" s="28"/>
      <c r="IA403" s="28"/>
      <c r="IB403" s="28"/>
      <c r="IC403" s="28"/>
      <c r="ID403" s="28"/>
      <c r="IE403" s="28"/>
      <c r="IF403" s="28"/>
      <c r="IG403" s="28"/>
      <c r="IH403" s="28"/>
      <c r="II403" s="28"/>
      <c r="IJ403" s="28"/>
      <c r="IK403" s="28"/>
      <c r="IL403" s="28"/>
      <c r="IM403" s="28"/>
      <c r="IN403" s="28"/>
      <c r="IO403" s="28"/>
      <c r="IP403" s="28"/>
      <c r="IQ403" s="28"/>
      <c r="IR403" s="28"/>
      <c r="IS403" s="28"/>
      <c r="IT403" s="28"/>
      <c r="IU403" s="28"/>
      <c r="IV403" s="28"/>
      <c r="IW403" s="28"/>
      <c r="IX403" s="28"/>
      <c r="IY403" s="28"/>
      <c r="IZ403" s="28"/>
      <c r="JA403" s="28"/>
      <c r="JB403" s="28"/>
      <c r="JC403" s="28"/>
      <c r="JD403" s="28"/>
      <c r="JE403" s="28"/>
      <c r="JF403" s="28"/>
      <c r="JG403" s="28"/>
      <c r="JH403" s="28"/>
      <c r="JI403" s="28"/>
      <c r="JJ403" s="28"/>
      <c r="JK403" s="28"/>
      <c r="JL403" s="28"/>
      <c r="JM403" s="28"/>
      <c r="JN403" s="28"/>
      <c r="JO403" s="28"/>
      <c r="JP403" s="28"/>
      <c r="JQ403" s="28"/>
      <c r="JR403" s="28"/>
      <c r="JS403" s="28"/>
      <c r="JT403" s="28"/>
      <c r="JU403" s="28"/>
      <c r="JV403" s="28"/>
      <c r="JW403" s="28"/>
      <c r="JX403" s="28"/>
      <c r="JY403" s="28"/>
      <c r="JZ403" s="28"/>
      <c r="KA403" s="28"/>
      <c r="KB403" s="28"/>
      <c r="KC403" s="28"/>
      <c r="KD403" s="28"/>
      <c r="KE403" s="28"/>
      <c r="KF403" s="28"/>
      <c r="KG403" s="28"/>
      <c r="KH403" s="28"/>
      <c r="KI403" s="28"/>
      <c r="KJ403" s="28"/>
      <c r="KK403" s="28"/>
      <c r="KL403" s="28"/>
      <c r="KM403" s="28"/>
      <c r="KN403" s="28"/>
      <c r="KO403" s="28"/>
      <c r="KP403" s="28"/>
      <c r="KQ403" s="28"/>
      <c r="KR403" s="28"/>
      <c r="KS403" s="28"/>
      <c r="KT403" s="28"/>
      <c r="KU403" s="28"/>
      <c r="KV403" s="28"/>
      <c r="KW403" s="28"/>
      <c r="KX403" s="28"/>
      <c r="KY403" s="28"/>
      <c r="KZ403" s="28"/>
      <c r="LA403" s="28"/>
      <c r="LB403" s="28"/>
      <c r="LC403" s="28"/>
      <c r="LD403" s="28"/>
      <c r="LE403" s="28"/>
      <c r="LF403" s="28"/>
      <c r="LG403" s="28"/>
      <c r="LH403" s="28"/>
      <c r="LI403" s="28"/>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c r="MF403" s="28"/>
      <c r="MG403" s="28"/>
      <c r="MH403" s="28"/>
      <c r="MI403" s="28"/>
      <c r="MJ403" s="28"/>
      <c r="MK403" s="28"/>
      <c r="ML403" s="28"/>
      <c r="MM403" s="28"/>
    </row>
    <row r="404" spans="1:351" x14ac:dyDescent="0.3">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28"/>
      <c r="HU404" s="28"/>
      <c r="HV404" s="28"/>
      <c r="HW404" s="28"/>
      <c r="HX404" s="28"/>
      <c r="HY404" s="28"/>
      <c r="HZ404" s="28"/>
      <c r="IA404" s="28"/>
      <c r="IB404" s="28"/>
      <c r="IC404" s="28"/>
      <c r="ID404" s="28"/>
      <c r="IE404" s="28"/>
      <c r="IF404" s="28"/>
      <c r="IG404" s="28"/>
      <c r="IH404" s="28"/>
      <c r="II404" s="28"/>
      <c r="IJ404" s="28"/>
      <c r="IK404" s="28"/>
      <c r="IL404" s="28"/>
      <c r="IM404" s="28"/>
      <c r="IN404" s="28"/>
      <c r="IO404" s="28"/>
      <c r="IP404" s="28"/>
      <c r="IQ404" s="28"/>
      <c r="IR404" s="28"/>
      <c r="IS404" s="28"/>
      <c r="IT404" s="28"/>
      <c r="IU404" s="28"/>
      <c r="IV404" s="28"/>
      <c r="IW404" s="28"/>
      <c r="IX404" s="28"/>
      <c r="IY404" s="28"/>
      <c r="IZ404" s="28"/>
      <c r="JA404" s="28"/>
      <c r="JB404" s="28"/>
      <c r="JC404" s="28"/>
      <c r="JD404" s="28"/>
      <c r="JE404" s="28"/>
      <c r="JF404" s="28"/>
      <c r="JG404" s="28"/>
      <c r="JH404" s="28"/>
      <c r="JI404" s="28"/>
      <c r="JJ404" s="28"/>
      <c r="JK404" s="28"/>
      <c r="JL404" s="28"/>
      <c r="JM404" s="28"/>
      <c r="JN404" s="28"/>
      <c r="JO404" s="28"/>
      <c r="JP404" s="28"/>
      <c r="JQ404" s="28"/>
      <c r="JR404" s="28"/>
      <c r="JS404" s="28"/>
      <c r="JT404" s="28"/>
      <c r="JU404" s="28"/>
      <c r="JV404" s="28"/>
      <c r="JW404" s="28"/>
      <c r="JX404" s="28"/>
      <c r="JY404" s="28"/>
      <c r="JZ404" s="28"/>
      <c r="KA404" s="28"/>
      <c r="KB404" s="28"/>
      <c r="KC404" s="28"/>
      <c r="KD404" s="28"/>
      <c r="KE404" s="28"/>
      <c r="KF404" s="28"/>
      <c r="KG404" s="28"/>
      <c r="KH404" s="28"/>
      <c r="KI404" s="28"/>
      <c r="KJ404" s="28"/>
      <c r="KK404" s="28"/>
      <c r="KL404" s="28"/>
      <c r="KM404" s="28"/>
      <c r="KN404" s="28"/>
      <c r="KO404" s="28"/>
      <c r="KP404" s="28"/>
      <c r="KQ404" s="28"/>
      <c r="KR404" s="28"/>
      <c r="KS404" s="28"/>
      <c r="KT404" s="28"/>
      <c r="KU404" s="28"/>
      <c r="KV404" s="28"/>
      <c r="KW404" s="28"/>
      <c r="KX404" s="28"/>
      <c r="KY404" s="28"/>
      <c r="KZ404" s="28"/>
      <c r="LA404" s="28"/>
      <c r="LB404" s="28"/>
      <c r="LC404" s="28"/>
      <c r="LD404" s="28"/>
      <c r="LE404" s="28"/>
      <c r="LF404" s="28"/>
      <c r="LG404" s="28"/>
      <c r="LH404" s="28"/>
      <c r="LI404" s="28"/>
      <c r="LJ404" s="28"/>
      <c r="LK404" s="28"/>
      <c r="LL404" s="28"/>
      <c r="LM404" s="28"/>
      <c r="LN404" s="28"/>
      <c r="LO404" s="28"/>
      <c r="LP404" s="28"/>
      <c r="LQ404" s="28"/>
      <c r="LR404" s="28"/>
      <c r="LS404" s="28"/>
      <c r="LT404" s="28"/>
      <c r="LU404" s="28"/>
      <c r="LV404" s="28"/>
      <c r="LW404" s="28"/>
      <c r="LX404" s="28"/>
      <c r="LY404" s="28"/>
      <c r="LZ404" s="28"/>
      <c r="MA404" s="28"/>
      <c r="MB404" s="28"/>
      <c r="MC404" s="28"/>
      <c r="MD404" s="28"/>
      <c r="ME404" s="28"/>
      <c r="MF404" s="28"/>
      <c r="MG404" s="28"/>
      <c r="MH404" s="28"/>
      <c r="MI404" s="28"/>
      <c r="MJ404" s="28"/>
      <c r="MK404" s="28"/>
      <c r="ML404" s="28"/>
      <c r="MM404" s="28"/>
    </row>
    <row r="405" spans="1:351" x14ac:dyDescent="0.3">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28"/>
      <c r="HU405" s="28"/>
      <c r="HV405" s="28"/>
      <c r="HW405" s="28"/>
      <c r="HX405" s="28"/>
      <c r="HY405" s="28"/>
      <c r="HZ405" s="28"/>
      <c r="IA405" s="28"/>
      <c r="IB405" s="28"/>
      <c r="IC405" s="28"/>
      <c r="ID405" s="28"/>
      <c r="IE405" s="28"/>
      <c r="IF405" s="28"/>
      <c r="IG405" s="28"/>
      <c r="IH405" s="28"/>
      <c r="II405" s="28"/>
      <c r="IJ405" s="28"/>
      <c r="IK405" s="28"/>
      <c r="IL405" s="28"/>
      <c r="IM405" s="28"/>
      <c r="IN405" s="28"/>
      <c r="IO405" s="28"/>
      <c r="IP405" s="28"/>
      <c r="IQ405" s="28"/>
      <c r="IR405" s="28"/>
      <c r="IS405" s="28"/>
      <c r="IT405" s="28"/>
      <c r="IU405" s="28"/>
      <c r="IV405" s="28"/>
      <c r="IW405" s="28"/>
      <c r="IX405" s="28"/>
      <c r="IY405" s="28"/>
      <c r="IZ405" s="28"/>
      <c r="JA405" s="28"/>
      <c r="JB405" s="28"/>
      <c r="JC405" s="28"/>
      <c r="JD405" s="28"/>
      <c r="JE405" s="28"/>
      <c r="JF405" s="28"/>
      <c r="JG405" s="28"/>
      <c r="JH405" s="28"/>
      <c r="JI405" s="28"/>
      <c r="JJ405" s="28"/>
      <c r="JK405" s="28"/>
      <c r="JL405" s="28"/>
      <c r="JM405" s="28"/>
      <c r="JN405" s="28"/>
      <c r="JO405" s="28"/>
      <c r="JP405" s="28"/>
      <c r="JQ405" s="28"/>
      <c r="JR405" s="28"/>
      <c r="JS405" s="28"/>
      <c r="JT405" s="28"/>
      <c r="JU405" s="28"/>
      <c r="JV405" s="28"/>
      <c r="JW405" s="28"/>
      <c r="JX405" s="28"/>
      <c r="JY405" s="28"/>
      <c r="JZ405" s="28"/>
      <c r="KA405" s="28"/>
      <c r="KB405" s="28"/>
      <c r="KC405" s="28"/>
      <c r="KD405" s="28"/>
      <c r="KE405" s="28"/>
      <c r="KF405" s="28"/>
      <c r="KG405" s="28"/>
      <c r="KH405" s="28"/>
      <c r="KI405" s="28"/>
      <c r="KJ405" s="28"/>
      <c r="KK405" s="28"/>
      <c r="KL405" s="28"/>
      <c r="KM405" s="28"/>
      <c r="KN405" s="28"/>
      <c r="KO405" s="28"/>
      <c r="KP405" s="28"/>
      <c r="KQ405" s="28"/>
      <c r="KR405" s="28"/>
      <c r="KS405" s="28"/>
      <c r="KT405" s="28"/>
      <c r="KU405" s="28"/>
      <c r="KV405" s="28"/>
      <c r="KW405" s="28"/>
      <c r="KX405" s="28"/>
      <c r="KY405" s="28"/>
      <c r="KZ405" s="28"/>
      <c r="LA405" s="28"/>
      <c r="LB405" s="28"/>
      <c r="LC405" s="28"/>
      <c r="LD405" s="28"/>
      <c r="LE405" s="28"/>
      <c r="LF405" s="28"/>
      <c r="LG405" s="28"/>
      <c r="LH405" s="28"/>
      <c r="LI405" s="28"/>
      <c r="LJ405" s="28"/>
      <c r="LK405" s="28"/>
      <c r="LL405" s="28"/>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row>
    <row r="406" spans="1:351" x14ac:dyDescent="0.3">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28"/>
      <c r="HU406" s="28"/>
      <c r="HV406" s="28"/>
      <c r="HW406" s="28"/>
      <c r="HX406" s="28"/>
      <c r="HY406" s="28"/>
      <c r="HZ406" s="28"/>
      <c r="IA406" s="28"/>
      <c r="IB406" s="28"/>
      <c r="IC406" s="28"/>
      <c r="ID406" s="28"/>
      <c r="IE406" s="28"/>
      <c r="IF406" s="28"/>
      <c r="IG406" s="28"/>
      <c r="IH406" s="28"/>
      <c r="II406" s="28"/>
      <c r="IJ406" s="28"/>
      <c r="IK406" s="28"/>
      <c r="IL406" s="28"/>
      <c r="IM406" s="28"/>
      <c r="IN406" s="28"/>
      <c r="IO406" s="28"/>
      <c r="IP406" s="28"/>
      <c r="IQ406" s="28"/>
      <c r="IR406" s="28"/>
      <c r="IS406" s="28"/>
      <c r="IT406" s="28"/>
      <c r="IU406" s="28"/>
      <c r="IV406" s="28"/>
      <c r="IW406" s="28"/>
      <c r="IX406" s="28"/>
      <c r="IY406" s="28"/>
      <c r="IZ406" s="28"/>
      <c r="JA406" s="28"/>
      <c r="JB406" s="28"/>
      <c r="JC406" s="28"/>
      <c r="JD406" s="28"/>
      <c r="JE406" s="28"/>
      <c r="JF406" s="28"/>
      <c r="JG406" s="28"/>
      <c r="JH406" s="28"/>
      <c r="JI406" s="28"/>
      <c r="JJ406" s="28"/>
      <c r="JK406" s="28"/>
      <c r="JL406" s="28"/>
      <c r="JM406" s="28"/>
      <c r="JN406" s="28"/>
      <c r="JO406" s="28"/>
      <c r="JP406" s="28"/>
      <c r="JQ406" s="28"/>
      <c r="JR406" s="28"/>
      <c r="JS406" s="28"/>
      <c r="JT406" s="28"/>
      <c r="JU406" s="28"/>
      <c r="JV406" s="28"/>
      <c r="JW406" s="28"/>
      <c r="JX406" s="28"/>
      <c r="JY406" s="28"/>
      <c r="JZ406" s="28"/>
      <c r="KA406" s="28"/>
      <c r="KB406" s="28"/>
      <c r="KC406" s="28"/>
      <c r="KD406" s="28"/>
      <c r="KE406" s="28"/>
      <c r="KF406" s="28"/>
      <c r="KG406" s="28"/>
      <c r="KH406" s="28"/>
      <c r="KI406" s="28"/>
      <c r="KJ406" s="28"/>
      <c r="KK406" s="28"/>
      <c r="KL406" s="28"/>
      <c r="KM406" s="28"/>
      <c r="KN406" s="28"/>
      <c r="KO406" s="28"/>
      <c r="KP406" s="28"/>
      <c r="KQ406" s="28"/>
      <c r="KR406" s="28"/>
      <c r="KS406" s="28"/>
      <c r="KT406" s="28"/>
      <c r="KU406" s="28"/>
      <c r="KV406" s="28"/>
      <c r="KW406" s="28"/>
      <c r="KX406" s="28"/>
      <c r="KY406" s="28"/>
      <c r="KZ406" s="28"/>
      <c r="LA406" s="28"/>
      <c r="LB406" s="28"/>
      <c r="LC406" s="28"/>
      <c r="LD406" s="28"/>
      <c r="LE406" s="28"/>
      <c r="LF406" s="28"/>
      <c r="LG406" s="28"/>
      <c r="LH406" s="28"/>
      <c r="LI406" s="28"/>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row>
    <row r="407" spans="1:351" x14ac:dyDescent="0.3">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28"/>
      <c r="HU407" s="28"/>
      <c r="HV407" s="28"/>
      <c r="HW407" s="28"/>
      <c r="HX407" s="28"/>
      <c r="HY407" s="28"/>
      <c r="HZ407" s="28"/>
      <c r="IA407" s="28"/>
      <c r="IB407" s="28"/>
      <c r="IC407" s="28"/>
      <c r="ID407" s="28"/>
      <c r="IE407" s="28"/>
      <c r="IF407" s="28"/>
      <c r="IG407" s="28"/>
      <c r="IH407" s="28"/>
      <c r="II407" s="28"/>
      <c r="IJ407" s="28"/>
      <c r="IK407" s="28"/>
      <c r="IL407" s="28"/>
      <c r="IM407" s="28"/>
      <c r="IN407" s="28"/>
      <c r="IO407" s="28"/>
      <c r="IP407" s="28"/>
      <c r="IQ407" s="28"/>
      <c r="IR407" s="28"/>
      <c r="IS407" s="28"/>
      <c r="IT407" s="28"/>
      <c r="IU407" s="28"/>
      <c r="IV407" s="28"/>
      <c r="IW407" s="28"/>
      <c r="IX407" s="28"/>
      <c r="IY407" s="28"/>
      <c r="IZ407" s="28"/>
      <c r="JA407" s="28"/>
      <c r="JB407" s="28"/>
      <c r="JC407" s="28"/>
      <c r="JD407" s="28"/>
      <c r="JE407" s="28"/>
      <c r="JF407" s="28"/>
      <c r="JG407" s="28"/>
      <c r="JH407" s="28"/>
      <c r="JI407" s="28"/>
      <c r="JJ407" s="28"/>
      <c r="JK407" s="28"/>
      <c r="JL407" s="28"/>
      <c r="JM407" s="28"/>
      <c r="JN407" s="28"/>
      <c r="JO407" s="28"/>
      <c r="JP407" s="28"/>
      <c r="JQ407" s="28"/>
      <c r="JR407" s="28"/>
      <c r="JS407" s="28"/>
      <c r="JT407" s="28"/>
      <c r="JU407" s="28"/>
      <c r="JV407" s="28"/>
      <c r="JW407" s="28"/>
      <c r="JX407" s="28"/>
      <c r="JY407" s="28"/>
      <c r="JZ407" s="28"/>
      <c r="KA407" s="28"/>
      <c r="KB407" s="28"/>
      <c r="KC407" s="28"/>
      <c r="KD407" s="28"/>
      <c r="KE407" s="28"/>
      <c r="KF407" s="28"/>
      <c r="KG407" s="28"/>
      <c r="KH407" s="28"/>
      <c r="KI407" s="28"/>
      <c r="KJ407" s="28"/>
      <c r="KK407" s="28"/>
      <c r="KL407" s="28"/>
      <c r="KM407" s="28"/>
      <c r="KN407" s="28"/>
      <c r="KO407" s="28"/>
      <c r="KP407" s="28"/>
      <c r="KQ407" s="28"/>
      <c r="KR407" s="28"/>
      <c r="KS407" s="28"/>
      <c r="KT407" s="28"/>
      <c r="KU407" s="28"/>
      <c r="KV407" s="28"/>
      <c r="KW407" s="28"/>
      <c r="KX407" s="28"/>
      <c r="KY407" s="28"/>
      <c r="KZ407" s="28"/>
      <c r="LA407" s="28"/>
      <c r="LB407" s="28"/>
      <c r="LC407" s="28"/>
      <c r="LD407" s="28"/>
      <c r="LE407" s="28"/>
      <c r="LF407" s="28"/>
      <c r="LG407" s="28"/>
      <c r="LH407" s="28"/>
      <c r="LI407" s="28"/>
      <c r="LJ407" s="28"/>
      <c r="LK407" s="28"/>
      <c r="LL407" s="28"/>
      <c r="LM407" s="28"/>
      <c r="LN407" s="28"/>
      <c r="LO407" s="28"/>
      <c r="LP407" s="28"/>
      <c r="LQ407" s="28"/>
      <c r="LR407" s="28"/>
      <c r="LS407" s="28"/>
      <c r="LT407" s="28"/>
      <c r="LU407" s="28"/>
      <c r="LV407" s="28"/>
      <c r="LW407" s="28"/>
      <c r="LX407" s="28"/>
      <c r="LY407" s="28"/>
      <c r="LZ407" s="28"/>
      <c r="MA407" s="28"/>
      <c r="MB407" s="28"/>
      <c r="MC407" s="28"/>
      <c r="MD407" s="28"/>
      <c r="ME407" s="28"/>
      <c r="MF407" s="28"/>
      <c r="MG407" s="28"/>
      <c r="MH407" s="28"/>
      <c r="MI407" s="28"/>
      <c r="MJ407" s="28"/>
      <c r="MK407" s="28"/>
      <c r="ML407" s="28"/>
      <c r="MM407" s="28"/>
    </row>
    <row r="408" spans="1:351" x14ac:dyDescent="0.3">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28"/>
      <c r="HU408" s="28"/>
      <c r="HV408" s="28"/>
      <c r="HW408" s="28"/>
      <c r="HX408" s="28"/>
      <c r="HY408" s="28"/>
      <c r="HZ408" s="28"/>
      <c r="IA408" s="28"/>
      <c r="IB408" s="28"/>
      <c r="IC408" s="28"/>
      <c r="ID408" s="28"/>
      <c r="IE408" s="28"/>
      <c r="IF408" s="28"/>
      <c r="IG408" s="28"/>
      <c r="IH408" s="28"/>
      <c r="II408" s="28"/>
      <c r="IJ408" s="28"/>
      <c r="IK408" s="28"/>
      <c r="IL408" s="28"/>
      <c r="IM408" s="28"/>
      <c r="IN408" s="28"/>
      <c r="IO408" s="28"/>
      <c r="IP408" s="28"/>
      <c r="IQ408" s="28"/>
      <c r="IR408" s="28"/>
      <c r="IS408" s="28"/>
      <c r="IT408" s="28"/>
      <c r="IU408" s="28"/>
      <c r="IV408" s="28"/>
      <c r="IW408" s="28"/>
      <c r="IX408" s="28"/>
      <c r="IY408" s="28"/>
      <c r="IZ408" s="28"/>
      <c r="JA408" s="28"/>
      <c r="JB408" s="28"/>
      <c r="JC408" s="28"/>
      <c r="JD408" s="28"/>
      <c r="JE408" s="28"/>
      <c r="JF408" s="28"/>
      <c r="JG408" s="28"/>
      <c r="JH408" s="28"/>
      <c r="JI408" s="28"/>
      <c r="JJ408" s="28"/>
      <c r="JK408" s="28"/>
      <c r="JL408" s="28"/>
      <c r="JM408" s="28"/>
      <c r="JN408" s="28"/>
      <c r="JO408" s="28"/>
      <c r="JP408" s="28"/>
      <c r="JQ408" s="28"/>
      <c r="JR408" s="28"/>
      <c r="JS408" s="28"/>
      <c r="JT408" s="28"/>
      <c r="JU408" s="28"/>
      <c r="JV408" s="28"/>
      <c r="JW408" s="28"/>
      <c r="JX408" s="28"/>
      <c r="JY408" s="28"/>
      <c r="JZ408" s="28"/>
      <c r="KA408" s="28"/>
      <c r="KB408" s="28"/>
      <c r="KC408" s="28"/>
      <c r="KD408" s="28"/>
      <c r="KE408" s="28"/>
      <c r="KF408" s="28"/>
      <c r="KG408" s="28"/>
      <c r="KH408" s="28"/>
      <c r="KI408" s="28"/>
      <c r="KJ408" s="28"/>
      <c r="KK408" s="28"/>
      <c r="KL408" s="28"/>
      <c r="KM408" s="28"/>
      <c r="KN408" s="28"/>
      <c r="KO408" s="28"/>
      <c r="KP408" s="28"/>
      <c r="KQ408" s="28"/>
      <c r="KR408" s="28"/>
      <c r="KS408" s="28"/>
      <c r="KT408" s="28"/>
      <c r="KU408" s="28"/>
      <c r="KV408" s="28"/>
      <c r="KW408" s="28"/>
      <c r="KX408" s="28"/>
      <c r="KY408" s="28"/>
      <c r="KZ408" s="28"/>
      <c r="LA408" s="28"/>
      <c r="LB408" s="28"/>
      <c r="LC408" s="28"/>
      <c r="LD408" s="28"/>
      <c r="LE408" s="28"/>
      <c r="LF408" s="28"/>
      <c r="LG408" s="28"/>
      <c r="LH408" s="28"/>
      <c r="LI408" s="28"/>
      <c r="LJ408" s="28"/>
      <c r="LK408" s="28"/>
      <c r="LL408" s="28"/>
      <c r="LM408" s="28"/>
      <c r="LN408" s="28"/>
      <c r="LO408" s="28"/>
      <c r="LP408" s="28"/>
      <c r="LQ408" s="28"/>
      <c r="LR408" s="28"/>
      <c r="LS408" s="28"/>
      <c r="LT408" s="28"/>
      <c r="LU408" s="28"/>
      <c r="LV408" s="28"/>
      <c r="LW408" s="28"/>
      <c r="LX408" s="28"/>
      <c r="LY408" s="28"/>
      <c r="LZ408" s="28"/>
      <c r="MA408" s="28"/>
      <c r="MB408" s="28"/>
      <c r="MC408" s="28"/>
      <c r="MD408" s="28"/>
      <c r="ME408" s="28"/>
      <c r="MF408" s="28"/>
      <c r="MG408" s="28"/>
      <c r="MH408" s="28"/>
      <c r="MI408" s="28"/>
      <c r="MJ408" s="28"/>
      <c r="MK408" s="28"/>
      <c r="ML408" s="28"/>
      <c r="MM408" s="28"/>
    </row>
    <row r="409" spans="1:351" x14ac:dyDescent="0.3">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28"/>
      <c r="HU409" s="28"/>
      <c r="HV409" s="28"/>
      <c r="HW409" s="28"/>
      <c r="HX409" s="28"/>
      <c r="HY409" s="28"/>
      <c r="HZ409" s="28"/>
      <c r="IA409" s="28"/>
      <c r="IB409" s="28"/>
      <c r="IC409" s="28"/>
      <c r="ID409" s="28"/>
      <c r="IE409" s="28"/>
      <c r="IF409" s="28"/>
      <c r="IG409" s="28"/>
      <c r="IH409" s="28"/>
      <c r="II409" s="28"/>
      <c r="IJ409" s="28"/>
      <c r="IK409" s="28"/>
      <c r="IL409" s="28"/>
      <c r="IM409" s="28"/>
      <c r="IN409" s="28"/>
      <c r="IO409" s="28"/>
      <c r="IP409" s="28"/>
      <c r="IQ409" s="28"/>
      <c r="IR409" s="28"/>
      <c r="IS409" s="28"/>
      <c r="IT409" s="28"/>
      <c r="IU409" s="28"/>
      <c r="IV409" s="28"/>
      <c r="IW409" s="28"/>
      <c r="IX409" s="28"/>
      <c r="IY409" s="28"/>
      <c r="IZ409" s="28"/>
      <c r="JA409" s="28"/>
      <c r="JB409" s="28"/>
      <c r="JC409" s="28"/>
      <c r="JD409" s="28"/>
      <c r="JE409" s="28"/>
      <c r="JF409" s="28"/>
      <c r="JG409" s="28"/>
      <c r="JH409" s="28"/>
      <c r="JI409" s="28"/>
      <c r="JJ409" s="28"/>
      <c r="JK409" s="28"/>
      <c r="JL409" s="28"/>
      <c r="JM409" s="28"/>
      <c r="JN409" s="28"/>
      <c r="JO409" s="28"/>
      <c r="JP409" s="28"/>
      <c r="JQ409" s="28"/>
      <c r="JR409" s="28"/>
      <c r="JS409" s="28"/>
      <c r="JT409" s="28"/>
      <c r="JU409" s="28"/>
      <c r="JV409" s="28"/>
      <c r="JW409" s="28"/>
      <c r="JX409" s="28"/>
      <c r="JY409" s="28"/>
      <c r="JZ409" s="28"/>
      <c r="KA409" s="28"/>
      <c r="KB409" s="28"/>
      <c r="KC409" s="28"/>
      <c r="KD409" s="28"/>
      <c r="KE409" s="28"/>
      <c r="KF409" s="28"/>
      <c r="KG409" s="28"/>
      <c r="KH409" s="28"/>
      <c r="KI409" s="28"/>
      <c r="KJ409" s="28"/>
      <c r="KK409" s="28"/>
      <c r="KL409" s="28"/>
      <c r="KM409" s="28"/>
      <c r="KN409" s="28"/>
      <c r="KO409" s="28"/>
      <c r="KP409" s="28"/>
      <c r="KQ409" s="28"/>
      <c r="KR409" s="28"/>
      <c r="KS409" s="28"/>
      <c r="KT409" s="28"/>
      <c r="KU409" s="28"/>
      <c r="KV409" s="28"/>
      <c r="KW409" s="28"/>
      <c r="KX409" s="28"/>
      <c r="KY409" s="28"/>
      <c r="KZ409" s="28"/>
      <c r="LA409" s="28"/>
      <c r="LB409" s="28"/>
      <c r="LC409" s="28"/>
      <c r="LD409" s="28"/>
      <c r="LE409" s="28"/>
      <c r="LF409" s="28"/>
      <c r="LG409" s="28"/>
      <c r="LH409" s="28"/>
      <c r="LI409" s="28"/>
      <c r="LJ409" s="28"/>
      <c r="LK409" s="28"/>
      <c r="LL409" s="28"/>
      <c r="LM409" s="28"/>
      <c r="LN409" s="28"/>
      <c r="LO409" s="28"/>
      <c r="LP409" s="28"/>
      <c r="LQ409" s="28"/>
      <c r="LR409" s="28"/>
      <c r="LS409" s="28"/>
      <c r="LT409" s="28"/>
      <c r="LU409" s="28"/>
      <c r="LV409" s="28"/>
      <c r="LW409" s="28"/>
      <c r="LX409" s="28"/>
      <c r="LY409" s="28"/>
      <c r="LZ409" s="28"/>
      <c r="MA409" s="28"/>
      <c r="MB409" s="28"/>
      <c r="MC409" s="28"/>
      <c r="MD409" s="28"/>
      <c r="ME409" s="28"/>
      <c r="MF409" s="28"/>
      <c r="MG409" s="28"/>
      <c r="MH409" s="28"/>
      <c r="MI409" s="28"/>
      <c r="MJ409" s="28"/>
      <c r="MK409" s="28"/>
      <c r="ML409" s="28"/>
      <c r="MM409" s="28"/>
    </row>
    <row r="410" spans="1:351" x14ac:dyDescent="0.3">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28"/>
      <c r="HU410" s="28"/>
      <c r="HV410" s="28"/>
      <c r="HW410" s="28"/>
      <c r="HX410" s="28"/>
      <c r="HY410" s="28"/>
      <c r="HZ410" s="28"/>
      <c r="IA410" s="28"/>
      <c r="IB410" s="28"/>
      <c r="IC410" s="28"/>
      <c r="ID410" s="28"/>
      <c r="IE410" s="28"/>
      <c r="IF410" s="28"/>
      <c r="IG410" s="28"/>
      <c r="IH410" s="28"/>
      <c r="II410" s="28"/>
      <c r="IJ410" s="28"/>
      <c r="IK410" s="28"/>
      <c r="IL410" s="28"/>
      <c r="IM410" s="28"/>
      <c r="IN410" s="28"/>
      <c r="IO410" s="28"/>
      <c r="IP410" s="28"/>
      <c r="IQ410" s="28"/>
      <c r="IR410" s="28"/>
      <c r="IS410" s="28"/>
      <c r="IT410" s="28"/>
      <c r="IU410" s="28"/>
      <c r="IV410" s="28"/>
      <c r="IW410" s="28"/>
      <c r="IX410" s="28"/>
      <c r="IY410" s="28"/>
      <c r="IZ410" s="28"/>
      <c r="JA410" s="28"/>
      <c r="JB410" s="28"/>
      <c r="JC410" s="28"/>
      <c r="JD410" s="28"/>
      <c r="JE410" s="28"/>
      <c r="JF410" s="28"/>
      <c r="JG410" s="28"/>
      <c r="JH410" s="28"/>
      <c r="JI410" s="28"/>
      <c r="JJ410" s="28"/>
      <c r="JK410" s="28"/>
      <c r="JL410" s="28"/>
      <c r="JM410" s="28"/>
      <c r="JN410" s="28"/>
      <c r="JO410" s="28"/>
      <c r="JP410" s="28"/>
      <c r="JQ410" s="28"/>
      <c r="JR410" s="28"/>
      <c r="JS410" s="28"/>
      <c r="JT410" s="28"/>
      <c r="JU410" s="28"/>
      <c r="JV410" s="28"/>
      <c r="JW410" s="28"/>
      <c r="JX410" s="28"/>
      <c r="JY410" s="28"/>
      <c r="JZ410" s="28"/>
      <c r="KA410" s="28"/>
      <c r="KB410" s="28"/>
      <c r="KC410" s="28"/>
      <c r="KD410" s="28"/>
      <c r="KE410" s="28"/>
      <c r="KF410" s="28"/>
      <c r="KG410" s="28"/>
      <c r="KH410" s="28"/>
      <c r="KI410" s="28"/>
      <c r="KJ410" s="28"/>
      <c r="KK410" s="28"/>
      <c r="KL410" s="28"/>
      <c r="KM410" s="28"/>
      <c r="KN410" s="28"/>
      <c r="KO410" s="28"/>
      <c r="KP410" s="28"/>
      <c r="KQ410" s="28"/>
      <c r="KR410" s="28"/>
      <c r="KS410" s="28"/>
      <c r="KT410" s="28"/>
      <c r="KU410" s="28"/>
      <c r="KV410" s="28"/>
      <c r="KW410" s="28"/>
      <c r="KX410" s="28"/>
      <c r="KY410" s="28"/>
      <c r="KZ410" s="28"/>
      <c r="LA410" s="28"/>
      <c r="LB410" s="28"/>
      <c r="LC410" s="28"/>
      <c r="LD410" s="28"/>
      <c r="LE410" s="28"/>
      <c r="LF410" s="28"/>
      <c r="LG410" s="28"/>
      <c r="LH410" s="28"/>
      <c r="LI410" s="28"/>
      <c r="LJ410" s="28"/>
      <c r="LK410" s="28"/>
      <c r="LL410" s="28"/>
      <c r="LM410" s="28"/>
      <c r="LN410" s="28"/>
      <c r="LO410" s="28"/>
      <c r="LP410" s="28"/>
      <c r="LQ410" s="28"/>
      <c r="LR410" s="28"/>
      <c r="LS410" s="28"/>
      <c r="LT410" s="28"/>
      <c r="LU410" s="28"/>
      <c r="LV410" s="28"/>
      <c r="LW410" s="28"/>
      <c r="LX410" s="28"/>
      <c r="LY410" s="28"/>
      <c r="LZ410" s="28"/>
      <c r="MA410" s="28"/>
      <c r="MB410" s="28"/>
      <c r="MC410" s="28"/>
      <c r="MD410" s="28"/>
      <c r="ME410" s="28"/>
      <c r="MF410" s="28"/>
      <c r="MG410" s="28"/>
      <c r="MH410" s="28"/>
      <c r="MI410" s="28"/>
      <c r="MJ410" s="28"/>
      <c r="MK410" s="28"/>
      <c r="ML410" s="28"/>
      <c r="MM410" s="28"/>
    </row>
    <row r="411" spans="1:351" x14ac:dyDescent="0.3">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28"/>
      <c r="HU411" s="28"/>
      <c r="HV411" s="28"/>
      <c r="HW411" s="28"/>
      <c r="HX411" s="28"/>
      <c r="HY411" s="28"/>
      <c r="HZ411" s="28"/>
      <c r="IA411" s="28"/>
      <c r="IB411" s="28"/>
      <c r="IC411" s="28"/>
      <c r="ID411" s="28"/>
      <c r="IE411" s="28"/>
      <c r="IF411" s="28"/>
      <c r="IG411" s="28"/>
      <c r="IH411" s="28"/>
      <c r="II411" s="28"/>
      <c r="IJ411" s="28"/>
      <c r="IK411" s="28"/>
      <c r="IL411" s="28"/>
      <c r="IM411" s="28"/>
      <c r="IN411" s="28"/>
      <c r="IO411" s="28"/>
      <c r="IP411" s="28"/>
      <c r="IQ411" s="28"/>
      <c r="IR411" s="28"/>
      <c r="IS411" s="28"/>
      <c r="IT411" s="28"/>
      <c r="IU411" s="28"/>
      <c r="IV411" s="28"/>
      <c r="IW411" s="28"/>
      <c r="IX411" s="28"/>
      <c r="IY411" s="28"/>
      <c r="IZ411" s="28"/>
      <c r="JA411" s="28"/>
      <c r="JB411" s="28"/>
      <c r="JC411" s="28"/>
      <c r="JD411" s="28"/>
      <c r="JE411" s="28"/>
      <c r="JF411" s="28"/>
      <c r="JG411" s="28"/>
      <c r="JH411" s="28"/>
      <c r="JI411" s="28"/>
      <c r="JJ411" s="28"/>
      <c r="JK411" s="28"/>
      <c r="JL411" s="28"/>
      <c r="JM411" s="28"/>
      <c r="JN411" s="28"/>
      <c r="JO411" s="28"/>
      <c r="JP411" s="28"/>
      <c r="JQ411" s="28"/>
      <c r="JR411" s="28"/>
      <c r="JS411" s="28"/>
      <c r="JT411" s="28"/>
      <c r="JU411" s="28"/>
      <c r="JV411" s="28"/>
      <c r="JW411" s="28"/>
      <c r="JX411" s="28"/>
      <c r="JY411" s="28"/>
      <c r="JZ411" s="28"/>
      <c r="KA411" s="28"/>
      <c r="KB411" s="28"/>
      <c r="KC411" s="28"/>
      <c r="KD411" s="28"/>
      <c r="KE411" s="28"/>
      <c r="KF411" s="28"/>
      <c r="KG411" s="28"/>
      <c r="KH411" s="28"/>
      <c r="KI411" s="28"/>
      <c r="KJ411" s="28"/>
      <c r="KK411" s="28"/>
      <c r="KL411" s="28"/>
      <c r="KM411" s="28"/>
      <c r="KN411" s="28"/>
      <c r="KO411" s="28"/>
      <c r="KP411" s="28"/>
      <c r="KQ411" s="28"/>
      <c r="KR411" s="28"/>
      <c r="KS411" s="28"/>
      <c r="KT411" s="28"/>
      <c r="KU411" s="28"/>
      <c r="KV411" s="28"/>
      <c r="KW411" s="28"/>
      <c r="KX411" s="28"/>
      <c r="KY411" s="28"/>
      <c r="KZ411" s="28"/>
      <c r="LA411" s="28"/>
      <c r="LB411" s="28"/>
      <c r="LC411" s="28"/>
      <c r="LD411" s="28"/>
      <c r="LE411" s="28"/>
      <c r="LF411" s="28"/>
      <c r="LG411" s="28"/>
      <c r="LH411" s="28"/>
      <c r="LI411" s="28"/>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row>
    <row r="412" spans="1:351" x14ac:dyDescent="0.3">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28"/>
      <c r="HU412" s="28"/>
      <c r="HV412" s="28"/>
      <c r="HW412" s="28"/>
      <c r="HX412" s="28"/>
      <c r="HY412" s="28"/>
      <c r="HZ412" s="28"/>
      <c r="IA412" s="28"/>
      <c r="IB412" s="28"/>
      <c r="IC412" s="28"/>
      <c r="ID412" s="28"/>
      <c r="IE412" s="28"/>
      <c r="IF412" s="28"/>
      <c r="IG412" s="28"/>
      <c r="IH412" s="28"/>
      <c r="II412" s="28"/>
      <c r="IJ412" s="28"/>
      <c r="IK412" s="28"/>
      <c r="IL412" s="28"/>
      <c r="IM412" s="28"/>
      <c r="IN412" s="28"/>
      <c r="IO412" s="28"/>
      <c r="IP412" s="28"/>
      <c r="IQ412" s="28"/>
      <c r="IR412" s="28"/>
      <c r="IS412" s="28"/>
      <c r="IT412" s="28"/>
      <c r="IU412" s="28"/>
      <c r="IV412" s="28"/>
      <c r="IW412" s="28"/>
      <c r="IX412" s="28"/>
      <c r="IY412" s="28"/>
      <c r="IZ412" s="28"/>
      <c r="JA412" s="28"/>
      <c r="JB412" s="28"/>
      <c r="JC412" s="28"/>
      <c r="JD412" s="28"/>
      <c r="JE412" s="28"/>
      <c r="JF412" s="28"/>
      <c r="JG412" s="28"/>
      <c r="JH412" s="28"/>
      <c r="JI412" s="28"/>
      <c r="JJ412" s="28"/>
      <c r="JK412" s="28"/>
      <c r="JL412" s="28"/>
      <c r="JM412" s="28"/>
      <c r="JN412" s="28"/>
      <c r="JO412" s="28"/>
      <c r="JP412" s="28"/>
      <c r="JQ412" s="28"/>
      <c r="JR412" s="28"/>
      <c r="JS412" s="28"/>
      <c r="JT412" s="28"/>
      <c r="JU412" s="28"/>
      <c r="JV412" s="28"/>
      <c r="JW412" s="28"/>
      <c r="JX412" s="28"/>
      <c r="JY412" s="28"/>
      <c r="JZ412" s="28"/>
      <c r="KA412" s="28"/>
      <c r="KB412" s="28"/>
      <c r="KC412" s="28"/>
      <c r="KD412" s="28"/>
      <c r="KE412" s="28"/>
      <c r="KF412" s="28"/>
      <c r="KG412" s="28"/>
      <c r="KH412" s="28"/>
      <c r="KI412" s="28"/>
      <c r="KJ412" s="28"/>
      <c r="KK412" s="28"/>
      <c r="KL412" s="28"/>
      <c r="KM412" s="28"/>
      <c r="KN412" s="28"/>
      <c r="KO412" s="28"/>
      <c r="KP412" s="28"/>
      <c r="KQ412" s="28"/>
      <c r="KR412" s="28"/>
      <c r="KS412" s="28"/>
      <c r="KT412" s="28"/>
      <c r="KU412" s="28"/>
      <c r="KV412" s="28"/>
      <c r="KW412" s="28"/>
      <c r="KX412" s="28"/>
      <c r="KY412" s="28"/>
      <c r="KZ412" s="28"/>
      <c r="LA412" s="28"/>
      <c r="LB412" s="28"/>
      <c r="LC412" s="28"/>
      <c r="LD412" s="28"/>
      <c r="LE412" s="28"/>
      <c r="LF412" s="28"/>
      <c r="LG412" s="28"/>
      <c r="LH412" s="28"/>
      <c r="LI412" s="28"/>
      <c r="LJ412" s="28"/>
      <c r="LK412" s="28"/>
      <c r="LL412" s="28"/>
      <c r="LM412" s="28"/>
      <c r="LN412" s="28"/>
      <c r="LO412" s="28"/>
      <c r="LP412" s="28"/>
      <c r="LQ412" s="28"/>
      <c r="LR412" s="28"/>
      <c r="LS412" s="28"/>
      <c r="LT412" s="28"/>
      <c r="LU412" s="28"/>
      <c r="LV412" s="28"/>
      <c r="LW412" s="28"/>
      <c r="LX412" s="28"/>
      <c r="LY412" s="28"/>
      <c r="LZ412" s="28"/>
      <c r="MA412" s="28"/>
      <c r="MB412" s="28"/>
      <c r="MC412" s="28"/>
      <c r="MD412" s="28"/>
      <c r="ME412" s="28"/>
      <c r="MF412" s="28"/>
      <c r="MG412" s="28"/>
      <c r="MH412" s="28"/>
      <c r="MI412" s="28"/>
      <c r="MJ412" s="28"/>
      <c r="MK412" s="28"/>
      <c r="ML412" s="28"/>
      <c r="MM412" s="28"/>
    </row>
    <row r="413" spans="1:351" x14ac:dyDescent="0.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28"/>
      <c r="HU413" s="28"/>
      <c r="HV413" s="28"/>
      <c r="HW413" s="28"/>
      <c r="HX413" s="28"/>
      <c r="HY413" s="28"/>
      <c r="HZ413" s="28"/>
      <c r="IA413" s="28"/>
      <c r="IB413" s="28"/>
      <c r="IC413" s="28"/>
      <c r="ID413" s="28"/>
      <c r="IE413" s="28"/>
      <c r="IF413" s="28"/>
      <c r="IG413" s="28"/>
      <c r="IH413" s="28"/>
      <c r="II413" s="28"/>
      <c r="IJ413" s="28"/>
      <c r="IK413" s="28"/>
      <c r="IL413" s="28"/>
      <c r="IM413" s="28"/>
      <c r="IN413" s="28"/>
      <c r="IO413" s="28"/>
      <c r="IP413" s="28"/>
      <c r="IQ413" s="28"/>
      <c r="IR413" s="28"/>
      <c r="IS413" s="28"/>
      <c r="IT413" s="28"/>
      <c r="IU413" s="28"/>
      <c r="IV413" s="28"/>
      <c r="IW413" s="28"/>
      <c r="IX413" s="28"/>
      <c r="IY413" s="28"/>
      <c r="IZ413" s="28"/>
      <c r="JA413" s="28"/>
      <c r="JB413" s="28"/>
      <c r="JC413" s="28"/>
      <c r="JD413" s="28"/>
      <c r="JE413" s="28"/>
      <c r="JF413" s="28"/>
      <c r="JG413" s="28"/>
      <c r="JH413" s="28"/>
      <c r="JI413" s="28"/>
      <c r="JJ413" s="28"/>
      <c r="JK413" s="28"/>
      <c r="JL413" s="28"/>
      <c r="JM413" s="28"/>
      <c r="JN413" s="28"/>
      <c r="JO413" s="28"/>
      <c r="JP413" s="28"/>
      <c r="JQ413" s="28"/>
      <c r="JR413" s="28"/>
      <c r="JS413" s="28"/>
      <c r="JT413" s="28"/>
      <c r="JU413" s="28"/>
      <c r="JV413" s="28"/>
      <c r="JW413" s="28"/>
      <c r="JX413" s="28"/>
      <c r="JY413" s="28"/>
      <c r="JZ413" s="28"/>
      <c r="KA413" s="28"/>
      <c r="KB413" s="28"/>
      <c r="KC413" s="28"/>
      <c r="KD413" s="28"/>
      <c r="KE413" s="28"/>
      <c r="KF413" s="28"/>
      <c r="KG413" s="28"/>
      <c r="KH413" s="28"/>
      <c r="KI413" s="28"/>
      <c r="KJ413" s="28"/>
      <c r="KK413" s="28"/>
      <c r="KL413" s="28"/>
      <c r="KM413" s="28"/>
      <c r="KN413" s="28"/>
      <c r="KO413" s="28"/>
      <c r="KP413" s="28"/>
      <c r="KQ413" s="28"/>
      <c r="KR413" s="28"/>
      <c r="KS413" s="28"/>
      <c r="KT413" s="28"/>
      <c r="KU413" s="28"/>
      <c r="KV413" s="28"/>
      <c r="KW413" s="28"/>
      <c r="KX413" s="28"/>
      <c r="KY413" s="28"/>
      <c r="KZ413" s="28"/>
      <c r="LA413" s="28"/>
      <c r="LB413" s="28"/>
      <c r="LC413" s="28"/>
      <c r="LD413" s="28"/>
      <c r="LE413" s="28"/>
      <c r="LF413" s="28"/>
      <c r="LG413" s="28"/>
      <c r="LH413" s="28"/>
      <c r="LI413" s="28"/>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row>
    <row r="414" spans="1:351" x14ac:dyDescent="0.3">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28"/>
      <c r="HU414" s="28"/>
      <c r="HV414" s="28"/>
      <c r="HW414" s="28"/>
      <c r="HX414" s="28"/>
      <c r="HY414" s="28"/>
      <c r="HZ414" s="28"/>
      <c r="IA414" s="28"/>
      <c r="IB414" s="28"/>
      <c r="IC414" s="28"/>
      <c r="ID414" s="28"/>
      <c r="IE414" s="28"/>
      <c r="IF414" s="28"/>
      <c r="IG414" s="28"/>
      <c r="IH414" s="28"/>
      <c r="II414" s="28"/>
      <c r="IJ414" s="28"/>
      <c r="IK414" s="28"/>
      <c r="IL414" s="28"/>
      <c r="IM414" s="28"/>
      <c r="IN414" s="28"/>
      <c r="IO414" s="28"/>
      <c r="IP414" s="28"/>
      <c r="IQ414" s="28"/>
      <c r="IR414" s="28"/>
      <c r="IS414" s="28"/>
      <c r="IT414" s="28"/>
      <c r="IU414" s="28"/>
      <c r="IV414" s="28"/>
      <c r="IW414" s="28"/>
      <c r="IX414" s="28"/>
      <c r="IY414" s="28"/>
      <c r="IZ414" s="28"/>
      <c r="JA414" s="28"/>
      <c r="JB414" s="28"/>
      <c r="JC414" s="28"/>
      <c r="JD414" s="28"/>
      <c r="JE414" s="28"/>
      <c r="JF414" s="28"/>
      <c r="JG414" s="28"/>
      <c r="JH414" s="28"/>
      <c r="JI414" s="28"/>
      <c r="JJ414" s="28"/>
      <c r="JK414" s="28"/>
      <c r="JL414" s="28"/>
      <c r="JM414" s="28"/>
      <c r="JN414" s="28"/>
      <c r="JO414" s="28"/>
      <c r="JP414" s="28"/>
      <c r="JQ414" s="28"/>
      <c r="JR414" s="28"/>
      <c r="JS414" s="28"/>
      <c r="JT414" s="28"/>
      <c r="JU414" s="28"/>
      <c r="JV414" s="28"/>
      <c r="JW414" s="28"/>
      <c r="JX414" s="28"/>
      <c r="JY414" s="28"/>
      <c r="JZ414" s="28"/>
      <c r="KA414" s="28"/>
      <c r="KB414" s="28"/>
      <c r="KC414" s="28"/>
      <c r="KD414" s="28"/>
      <c r="KE414" s="28"/>
      <c r="KF414" s="28"/>
      <c r="KG414" s="28"/>
      <c r="KH414" s="28"/>
      <c r="KI414" s="28"/>
      <c r="KJ414" s="28"/>
      <c r="KK414" s="28"/>
      <c r="KL414" s="28"/>
      <c r="KM414" s="28"/>
      <c r="KN414" s="28"/>
      <c r="KO414" s="28"/>
      <c r="KP414" s="28"/>
      <c r="KQ414" s="28"/>
      <c r="KR414" s="28"/>
      <c r="KS414" s="28"/>
      <c r="KT414" s="28"/>
      <c r="KU414" s="28"/>
      <c r="KV414" s="28"/>
      <c r="KW414" s="28"/>
      <c r="KX414" s="28"/>
      <c r="KY414" s="28"/>
      <c r="KZ414" s="28"/>
      <c r="LA414" s="28"/>
      <c r="LB414" s="28"/>
      <c r="LC414" s="28"/>
      <c r="LD414" s="28"/>
      <c r="LE414" s="28"/>
      <c r="LF414" s="28"/>
      <c r="LG414" s="28"/>
      <c r="LH414" s="28"/>
      <c r="LI414" s="28"/>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row>
    <row r="415" spans="1:351" x14ac:dyDescent="0.3">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28"/>
      <c r="HU415" s="28"/>
      <c r="HV415" s="28"/>
      <c r="HW415" s="28"/>
      <c r="HX415" s="28"/>
      <c r="HY415" s="28"/>
      <c r="HZ415" s="28"/>
      <c r="IA415" s="28"/>
      <c r="IB415" s="28"/>
      <c r="IC415" s="28"/>
      <c r="ID415" s="28"/>
      <c r="IE415" s="28"/>
      <c r="IF415" s="28"/>
      <c r="IG415" s="28"/>
      <c r="IH415" s="28"/>
      <c r="II415" s="28"/>
      <c r="IJ415" s="28"/>
      <c r="IK415" s="28"/>
      <c r="IL415" s="28"/>
      <c r="IM415" s="28"/>
      <c r="IN415" s="28"/>
      <c r="IO415" s="28"/>
      <c r="IP415" s="28"/>
      <c r="IQ415" s="28"/>
      <c r="IR415" s="28"/>
      <c r="IS415" s="28"/>
      <c r="IT415" s="28"/>
      <c r="IU415" s="28"/>
      <c r="IV415" s="28"/>
      <c r="IW415" s="28"/>
      <c r="IX415" s="28"/>
      <c r="IY415" s="28"/>
      <c r="IZ415" s="28"/>
      <c r="JA415" s="28"/>
      <c r="JB415" s="28"/>
      <c r="JC415" s="28"/>
      <c r="JD415" s="28"/>
      <c r="JE415" s="28"/>
      <c r="JF415" s="28"/>
      <c r="JG415" s="28"/>
      <c r="JH415" s="28"/>
      <c r="JI415" s="28"/>
      <c r="JJ415" s="28"/>
      <c r="JK415" s="28"/>
      <c r="JL415" s="28"/>
      <c r="JM415" s="28"/>
      <c r="JN415" s="28"/>
      <c r="JO415" s="28"/>
      <c r="JP415" s="28"/>
      <c r="JQ415" s="28"/>
      <c r="JR415" s="28"/>
      <c r="JS415" s="28"/>
      <c r="JT415" s="28"/>
      <c r="JU415" s="28"/>
      <c r="JV415" s="28"/>
      <c r="JW415" s="28"/>
      <c r="JX415" s="28"/>
      <c r="JY415" s="28"/>
      <c r="JZ415" s="28"/>
      <c r="KA415" s="28"/>
      <c r="KB415" s="28"/>
      <c r="KC415" s="28"/>
      <c r="KD415" s="28"/>
      <c r="KE415" s="28"/>
      <c r="KF415" s="28"/>
      <c r="KG415" s="28"/>
      <c r="KH415" s="28"/>
      <c r="KI415" s="28"/>
      <c r="KJ415" s="28"/>
      <c r="KK415" s="28"/>
      <c r="KL415" s="28"/>
      <c r="KM415" s="28"/>
      <c r="KN415" s="28"/>
      <c r="KO415" s="28"/>
      <c r="KP415" s="28"/>
      <c r="KQ415" s="28"/>
      <c r="KR415" s="28"/>
      <c r="KS415" s="28"/>
      <c r="KT415" s="28"/>
      <c r="KU415" s="28"/>
      <c r="KV415" s="28"/>
      <c r="KW415" s="28"/>
      <c r="KX415" s="28"/>
      <c r="KY415" s="28"/>
      <c r="KZ415" s="28"/>
      <c r="LA415" s="28"/>
      <c r="LB415" s="28"/>
      <c r="LC415" s="28"/>
      <c r="LD415" s="28"/>
      <c r="LE415" s="28"/>
      <c r="LF415" s="28"/>
      <c r="LG415" s="28"/>
      <c r="LH415" s="28"/>
      <c r="LI415" s="28"/>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row>
    <row r="416" spans="1:351" x14ac:dyDescent="0.3">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28"/>
      <c r="HU416" s="28"/>
      <c r="HV416" s="28"/>
      <c r="HW416" s="28"/>
      <c r="HX416" s="28"/>
      <c r="HY416" s="28"/>
      <c r="HZ416" s="28"/>
      <c r="IA416" s="28"/>
      <c r="IB416" s="28"/>
      <c r="IC416" s="28"/>
      <c r="ID416" s="28"/>
      <c r="IE416" s="28"/>
      <c r="IF416" s="28"/>
      <c r="IG416" s="28"/>
      <c r="IH416" s="28"/>
      <c r="II416" s="28"/>
      <c r="IJ416" s="28"/>
      <c r="IK416" s="28"/>
      <c r="IL416" s="28"/>
      <c r="IM416" s="28"/>
      <c r="IN416" s="28"/>
      <c r="IO416" s="28"/>
      <c r="IP416" s="28"/>
      <c r="IQ416" s="28"/>
      <c r="IR416" s="28"/>
      <c r="IS416" s="28"/>
      <c r="IT416" s="28"/>
      <c r="IU416" s="28"/>
      <c r="IV416" s="28"/>
      <c r="IW416" s="28"/>
      <c r="IX416" s="28"/>
      <c r="IY416" s="28"/>
      <c r="IZ416" s="28"/>
      <c r="JA416" s="28"/>
      <c r="JB416" s="28"/>
      <c r="JC416" s="28"/>
      <c r="JD416" s="28"/>
      <c r="JE416" s="28"/>
      <c r="JF416" s="28"/>
      <c r="JG416" s="28"/>
      <c r="JH416" s="28"/>
      <c r="JI416" s="28"/>
      <c r="JJ416" s="28"/>
      <c r="JK416" s="28"/>
      <c r="JL416" s="28"/>
      <c r="JM416" s="28"/>
      <c r="JN416" s="28"/>
      <c r="JO416" s="28"/>
      <c r="JP416" s="28"/>
      <c r="JQ416" s="28"/>
      <c r="JR416" s="28"/>
      <c r="JS416" s="28"/>
      <c r="JT416" s="28"/>
      <c r="JU416" s="28"/>
      <c r="JV416" s="28"/>
      <c r="JW416" s="28"/>
      <c r="JX416" s="28"/>
      <c r="JY416" s="28"/>
      <c r="JZ416" s="28"/>
      <c r="KA416" s="28"/>
      <c r="KB416" s="28"/>
      <c r="KC416" s="28"/>
      <c r="KD416" s="28"/>
      <c r="KE416" s="28"/>
      <c r="KF416" s="28"/>
      <c r="KG416" s="28"/>
      <c r="KH416" s="28"/>
      <c r="KI416" s="28"/>
      <c r="KJ416" s="28"/>
      <c r="KK416" s="28"/>
      <c r="KL416" s="28"/>
      <c r="KM416" s="28"/>
      <c r="KN416" s="28"/>
      <c r="KO416" s="28"/>
      <c r="KP416" s="28"/>
      <c r="KQ416" s="28"/>
      <c r="KR416" s="28"/>
      <c r="KS416" s="28"/>
      <c r="KT416" s="28"/>
      <c r="KU416" s="28"/>
      <c r="KV416" s="28"/>
      <c r="KW416" s="28"/>
      <c r="KX416" s="28"/>
      <c r="KY416" s="28"/>
      <c r="KZ416" s="28"/>
      <c r="LA416" s="28"/>
      <c r="LB416" s="28"/>
      <c r="LC416" s="28"/>
      <c r="LD416" s="28"/>
      <c r="LE416" s="28"/>
      <c r="LF416" s="28"/>
      <c r="LG416" s="28"/>
      <c r="LH416" s="28"/>
      <c r="LI416" s="28"/>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row>
    <row r="417" spans="1:351" x14ac:dyDescent="0.3">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28"/>
      <c r="HU417" s="28"/>
      <c r="HV417" s="28"/>
      <c r="HW417" s="28"/>
      <c r="HX417" s="28"/>
      <c r="HY417" s="28"/>
      <c r="HZ417" s="28"/>
      <c r="IA417" s="28"/>
      <c r="IB417" s="28"/>
      <c r="IC417" s="28"/>
      <c r="ID417" s="28"/>
      <c r="IE417" s="28"/>
      <c r="IF417" s="28"/>
      <c r="IG417" s="28"/>
      <c r="IH417" s="28"/>
      <c r="II417" s="28"/>
      <c r="IJ417" s="28"/>
      <c r="IK417" s="28"/>
      <c r="IL417" s="28"/>
      <c r="IM417" s="28"/>
      <c r="IN417" s="28"/>
      <c r="IO417" s="28"/>
      <c r="IP417" s="28"/>
      <c r="IQ417" s="28"/>
      <c r="IR417" s="28"/>
      <c r="IS417" s="28"/>
      <c r="IT417" s="28"/>
      <c r="IU417" s="28"/>
      <c r="IV417" s="28"/>
      <c r="IW417" s="28"/>
      <c r="IX417" s="28"/>
      <c r="IY417" s="28"/>
      <c r="IZ417" s="28"/>
      <c r="JA417" s="28"/>
      <c r="JB417" s="28"/>
      <c r="JC417" s="28"/>
      <c r="JD417" s="28"/>
      <c r="JE417" s="28"/>
      <c r="JF417" s="28"/>
      <c r="JG417" s="28"/>
      <c r="JH417" s="28"/>
      <c r="JI417" s="28"/>
      <c r="JJ417" s="28"/>
      <c r="JK417" s="28"/>
      <c r="JL417" s="28"/>
      <c r="JM417" s="28"/>
      <c r="JN417" s="28"/>
      <c r="JO417" s="28"/>
      <c r="JP417" s="28"/>
      <c r="JQ417" s="28"/>
      <c r="JR417" s="28"/>
      <c r="JS417" s="28"/>
      <c r="JT417" s="28"/>
      <c r="JU417" s="28"/>
      <c r="JV417" s="28"/>
      <c r="JW417" s="28"/>
      <c r="JX417" s="28"/>
      <c r="JY417" s="28"/>
      <c r="JZ417" s="28"/>
      <c r="KA417" s="28"/>
      <c r="KB417" s="28"/>
      <c r="KC417" s="28"/>
      <c r="KD417" s="28"/>
      <c r="KE417" s="28"/>
      <c r="KF417" s="28"/>
      <c r="KG417" s="28"/>
      <c r="KH417" s="28"/>
      <c r="KI417" s="28"/>
      <c r="KJ417" s="28"/>
      <c r="KK417" s="28"/>
      <c r="KL417" s="28"/>
      <c r="KM417" s="28"/>
      <c r="KN417" s="28"/>
      <c r="KO417" s="28"/>
      <c r="KP417" s="28"/>
      <c r="KQ417" s="28"/>
      <c r="KR417" s="28"/>
      <c r="KS417" s="28"/>
      <c r="KT417" s="28"/>
      <c r="KU417" s="28"/>
      <c r="KV417" s="28"/>
      <c r="KW417" s="28"/>
      <c r="KX417" s="28"/>
      <c r="KY417" s="28"/>
      <c r="KZ417" s="28"/>
      <c r="LA417" s="28"/>
      <c r="LB417" s="28"/>
      <c r="LC417" s="28"/>
      <c r="LD417" s="28"/>
      <c r="LE417" s="28"/>
      <c r="LF417" s="28"/>
      <c r="LG417" s="28"/>
      <c r="LH417" s="28"/>
      <c r="LI417" s="28"/>
      <c r="LJ417" s="28"/>
      <c r="LK417" s="28"/>
      <c r="LL417" s="28"/>
      <c r="LM417" s="28"/>
      <c r="LN417" s="28"/>
      <c r="LO417" s="28"/>
      <c r="LP417" s="28"/>
      <c r="LQ417" s="28"/>
      <c r="LR417" s="28"/>
      <c r="LS417" s="28"/>
      <c r="LT417" s="28"/>
      <c r="LU417" s="28"/>
      <c r="LV417" s="28"/>
      <c r="LW417" s="28"/>
      <c r="LX417" s="28"/>
      <c r="LY417" s="28"/>
      <c r="LZ417" s="28"/>
      <c r="MA417" s="28"/>
      <c r="MB417" s="28"/>
      <c r="MC417" s="28"/>
      <c r="MD417" s="28"/>
      <c r="ME417" s="28"/>
      <c r="MF417" s="28"/>
      <c r="MG417" s="28"/>
      <c r="MH417" s="28"/>
      <c r="MI417" s="28"/>
      <c r="MJ417" s="28"/>
      <c r="MK417" s="28"/>
      <c r="ML417" s="28"/>
      <c r="MM417" s="28"/>
    </row>
    <row r="418" spans="1:351" x14ac:dyDescent="0.3">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28"/>
      <c r="HU418" s="28"/>
      <c r="HV418" s="28"/>
      <c r="HW418" s="28"/>
      <c r="HX418" s="28"/>
      <c r="HY418" s="28"/>
      <c r="HZ418" s="28"/>
      <c r="IA418" s="28"/>
      <c r="IB418" s="28"/>
      <c r="IC418" s="28"/>
      <c r="ID418" s="28"/>
      <c r="IE418" s="28"/>
      <c r="IF418" s="28"/>
      <c r="IG418" s="28"/>
      <c r="IH418" s="28"/>
      <c r="II418" s="28"/>
      <c r="IJ418" s="28"/>
      <c r="IK418" s="28"/>
      <c r="IL418" s="28"/>
      <c r="IM418" s="28"/>
      <c r="IN418" s="28"/>
      <c r="IO418" s="28"/>
      <c r="IP418" s="28"/>
      <c r="IQ418" s="28"/>
      <c r="IR418" s="28"/>
      <c r="IS418" s="28"/>
      <c r="IT418" s="28"/>
      <c r="IU418" s="28"/>
      <c r="IV418" s="28"/>
      <c r="IW418" s="28"/>
      <c r="IX418" s="28"/>
      <c r="IY418" s="28"/>
      <c r="IZ418" s="28"/>
      <c r="JA418" s="28"/>
      <c r="JB418" s="28"/>
      <c r="JC418" s="28"/>
      <c r="JD418" s="28"/>
      <c r="JE418" s="28"/>
      <c r="JF418" s="28"/>
      <c r="JG418" s="28"/>
      <c r="JH418" s="28"/>
      <c r="JI418" s="28"/>
      <c r="JJ418" s="28"/>
      <c r="JK418" s="28"/>
      <c r="JL418" s="28"/>
      <c r="JM418" s="28"/>
      <c r="JN418" s="28"/>
      <c r="JO418" s="28"/>
      <c r="JP418" s="28"/>
      <c r="JQ418" s="28"/>
      <c r="JR418" s="28"/>
      <c r="JS418" s="28"/>
      <c r="JT418" s="28"/>
      <c r="JU418" s="28"/>
      <c r="JV418" s="28"/>
      <c r="JW418" s="28"/>
      <c r="JX418" s="28"/>
      <c r="JY418" s="28"/>
      <c r="JZ418" s="28"/>
      <c r="KA418" s="28"/>
      <c r="KB418" s="28"/>
      <c r="KC418" s="28"/>
      <c r="KD418" s="28"/>
      <c r="KE418" s="28"/>
      <c r="KF418" s="28"/>
      <c r="KG418" s="28"/>
      <c r="KH418" s="28"/>
      <c r="KI418" s="28"/>
      <c r="KJ418" s="28"/>
      <c r="KK418" s="28"/>
      <c r="KL418" s="28"/>
      <c r="KM418" s="28"/>
      <c r="KN418" s="28"/>
      <c r="KO418" s="28"/>
      <c r="KP418" s="28"/>
      <c r="KQ418" s="28"/>
      <c r="KR418" s="28"/>
      <c r="KS418" s="28"/>
      <c r="KT418" s="28"/>
      <c r="KU418" s="28"/>
      <c r="KV418" s="28"/>
      <c r="KW418" s="28"/>
      <c r="KX418" s="28"/>
      <c r="KY418" s="28"/>
      <c r="KZ418" s="28"/>
      <c r="LA418" s="28"/>
      <c r="LB418" s="28"/>
      <c r="LC418" s="28"/>
      <c r="LD418" s="28"/>
      <c r="LE418" s="28"/>
      <c r="LF418" s="28"/>
      <c r="LG418" s="28"/>
      <c r="LH418" s="28"/>
      <c r="LI418" s="28"/>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row>
    <row r="419" spans="1:351" x14ac:dyDescent="0.3">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28"/>
      <c r="HU419" s="28"/>
      <c r="HV419" s="28"/>
      <c r="HW419" s="28"/>
      <c r="HX419" s="28"/>
      <c r="HY419" s="28"/>
      <c r="HZ419" s="28"/>
      <c r="IA419" s="28"/>
      <c r="IB419" s="28"/>
      <c r="IC419" s="28"/>
      <c r="ID419" s="28"/>
      <c r="IE419" s="28"/>
      <c r="IF419" s="28"/>
      <c r="IG419" s="28"/>
      <c r="IH419" s="28"/>
      <c r="II419" s="28"/>
      <c r="IJ419" s="28"/>
      <c r="IK419" s="28"/>
      <c r="IL419" s="28"/>
      <c r="IM419" s="28"/>
      <c r="IN419" s="28"/>
      <c r="IO419" s="28"/>
      <c r="IP419" s="28"/>
      <c r="IQ419" s="28"/>
      <c r="IR419" s="28"/>
      <c r="IS419" s="28"/>
      <c r="IT419" s="28"/>
      <c r="IU419" s="28"/>
      <c r="IV419" s="28"/>
      <c r="IW419" s="28"/>
      <c r="IX419" s="28"/>
      <c r="IY419" s="28"/>
      <c r="IZ419" s="28"/>
      <c r="JA419" s="28"/>
      <c r="JB419" s="28"/>
      <c r="JC419" s="28"/>
      <c r="JD419" s="28"/>
      <c r="JE419" s="28"/>
      <c r="JF419" s="28"/>
      <c r="JG419" s="28"/>
      <c r="JH419" s="28"/>
      <c r="JI419" s="28"/>
      <c r="JJ419" s="28"/>
      <c r="JK419" s="28"/>
      <c r="JL419" s="28"/>
      <c r="JM419" s="28"/>
      <c r="JN419" s="28"/>
      <c r="JO419" s="28"/>
      <c r="JP419" s="28"/>
      <c r="JQ419" s="28"/>
      <c r="JR419" s="28"/>
      <c r="JS419" s="28"/>
      <c r="JT419" s="28"/>
      <c r="JU419" s="28"/>
      <c r="JV419" s="28"/>
      <c r="JW419" s="28"/>
      <c r="JX419" s="28"/>
      <c r="JY419" s="28"/>
      <c r="JZ419" s="28"/>
      <c r="KA419" s="28"/>
      <c r="KB419" s="28"/>
      <c r="KC419" s="28"/>
      <c r="KD419" s="28"/>
      <c r="KE419" s="28"/>
      <c r="KF419" s="28"/>
      <c r="KG419" s="28"/>
      <c r="KH419" s="28"/>
      <c r="KI419" s="28"/>
      <c r="KJ419" s="28"/>
      <c r="KK419" s="28"/>
      <c r="KL419" s="28"/>
      <c r="KM419" s="28"/>
      <c r="KN419" s="28"/>
      <c r="KO419" s="28"/>
      <c r="KP419" s="28"/>
      <c r="KQ419" s="28"/>
      <c r="KR419" s="28"/>
      <c r="KS419" s="28"/>
      <c r="KT419" s="28"/>
      <c r="KU419" s="28"/>
      <c r="KV419" s="28"/>
      <c r="KW419" s="28"/>
      <c r="KX419" s="28"/>
      <c r="KY419" s="28"/>
      <c r="KZ419" s="28"/>
      <c r="LA419" s="28"/>
      <c r="LB419" s="28"/>
      <c r="LC419" s="28"/>
      <c r="LD419" s="28"/>
      <c r="LE419" s="28"/>
      <c r="LF419" s="28"/>
      <c r="LG419" s="28"/>
      <c r="LH419" s="28"/>
      <c r="LI419" s="28"/>
      <c r="LJ419" s="28"/>
      <c r="LK419" s="28"/>
      <c r="LL419" s="28"/>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row>
    <row r="420" spans="1:351" x14ac:dyDescent="0.3">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28"/>
      <c r="HU420" s="28"/>
      <c r="HV420" s="28"/>
      <c r="HW420" s="28"/>
      <c r="HX420" s="28"/>
      <c r="HY420" s="28"/>
      <c r="HZ420" s="28"/>
      <c r="IA420" s="28"/>
      <c r="IB420" s="28"/>
      <c r="IC420" s="28"/>
      <c r="ID420" s="28"/>
      <c r="IE420" s="28"/>
      <c r="IF420" s="28"/>
      <c r="IG420" s="28"/>
      <c r="IH420" s="28"/>
      <c r="II420" s="28"/>
      <c r="IJ420" s="28"/>
      <c r="IK420" s="28"/>
      <c r="IL420" s="28"/>
      <c r="IM420" s="28"/>
      <c r="IN420" s="28"/>
      <c r="IO420" s="28"/>
      <c r="IP420" s="28"/>
      <c r="IQ420" s="28"/>
      <c r="IR420" s="28"/>
      <c r="IS420" s="28"/>
      <c r="IT420" s="28"/>
      <c r="IU420" s="28"/>
      <c r="IV420" s="28"/>
      <c r="IW420" s="28"/>
      <c r="IX420" s="28"/>
      <c r="IY420" s="28"/>
      <c r="IZ420" s="28"/>
      <c r="JA420" s="28"/>
      <c r="JB420" s="28"/>
      <c r="JC420" s="28"/>
      <c r="JD420" s="28"/>
      <c r="JE420" s="28"/>
      <c r="JF420" s="28"/>
      <c r="JG420" s="28"/>
      <c r="JH420" s="28"/>
      <c r="JI420" s="28"/>
      <c r="JJ420" s="28"/>
      <c r="JK420" s="28"/>
      <c r="JL420" s="28"/>
      <c r="JM420" s="28"/>
      <c r="JN420" s="28"/>
      <c r="JO420" s="28"/>
      <c r="JP420" s="28"/>
      <c r="JQ420" s="28"/>
      <c r="JR420" s="28"/>
      <c r="JS420" s="28"/>
      <c r="JT420" s="28"/>
      <c r="JU420" s="28"/>
      <c r="JV420" s="28"/>
      <c r="JW420" s="28"/>
      <c r="JX420" s="28"/>
      <c r="JY420" s="28"/>
      <c r="JZ420" s="28"/>
      <c r="KA420" s="28"/>
      <c r="KB420" s="28"/>
      <c r="KC420" s="28"/>
      <c r="KD420" s="28"/>
      <c r="KE420" s="28"/>
      <c r="KF420" s="28"/>
      <c r="KG420" s="28"/>
      <c r="KH420" s="28"/>
      <c r="KI420" s="28"/>
      <c r="KJ420" s="28"/>
      <c r="KK420" s="28"/>
      <c r="KL420" s="28"/>
      <c r="KM420" s="28"/>
      <c r="KN420" s="28"/>
      <c r="KO420" s="28"/>
      <c r="KP420" s="28"/>
      <c r="KQ420" s="28"/>
      <c r="KR420" s="28"/>
      <c r="KS420" s="28"/>
      <c r="KT420" s="28"/>
      <c r="KU420" s="28"/>
      <c r="KV420" s="28"/>
      <c r="KW420" s="28"/>
      <c r="KX420" s="28"/>
      <c r="KY420" s="28"/>
      <c r="KZ420" s="28"/>
      <c r="LA420" s="28"/>
      <c r="LB420" s="28"/>
      <c r="LC420" s="28"/>
      <c r="LD420" s="28"/>
      <c r="LE420" s="28"/>
      <c r="LF420" s="28"/>
      <c r="LG420" s="28"/>
      <c r="LH420" s="28"/>
      <c r="LI420" s="28"/>
      <c r="LJ420" s="28"/>
      <c r="LK420" s="28"/>
      <c r="LL420" s="28"/>
      <c r="LM420" s="28"/>
      <c r="LN420" s="28"/>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row>
    <row r="421" spans="1:351" x14ac:dyDescent="0.3">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28"/>
      <c r="HU421" s="28"/>
      <c r="HV421" s="28"/>
      <c r="HW421" s="28"/>
      <c r="HX421" s="28"/>
      <c r="HY421" s="28"/>
      <c r="HZ421" s="28"/>
      <c r="IA421" s="28"/>
      <c r="IB421" s="28"/>
      <c r="IC421" s="28"/>
      <c r="ID421" s="28"/>
      <c r="IE421" s="28"/>
      <c r="IF421" s="28"/>
      <c r="IG421" s="28"/>
      <c r="IH421" s="28"/>
      <c r="II421" s="28"/>
      <c r="IJ421" s="28"/>
      <c r="IK421" s="28"/>
      <c r="IL421" s="28"/>
      <c r="IM421" s="28"/>
      <c r="IN421" s="28"/>
      <c r="IO421" s="28"/>
      <c r="IP421" s="28"/>
      <c r="IQ421" s="28"/>
      <c r="IR421" s="28"/>
      <c r="IS421" s="28"/>
      <c r="IT421" s="28"/>
      <c r="IU421" s="28"/>
      <c r="IV421" s="28"/>
      <c r="IW421" s="28"/>
      <c r="IX421" s="28"/>
      <c r="IY421" s="28"/>
      <c r="IZ421" s="28"/>
      <c r="JA421" s="28"/>
      <c r="JB421" s="28"/>
      <c r="JC421" s="28"/>
      <c r="JD421" s="28"/>
      <c r="JE421" s="28"/>
      <c r="JF421" s="28"/>
      <c r="JG421" s="28"/>
      <c r="JH421" s="28"/>
      <c r="JI421" s="28"/>
      <c r="JJ421" s="28"/>
      <c r="JK421" s="28"/>
      <c r="JL421" s="28"/>
      <c r="JM421" s="28"/>
      <c r="JN421" s="28"/>
      <c r="JO421" s="28"/>
      <c r="JP421" s="28"/>
      <c r="JQ421" s="28"/>
      <c r="JR421" s="28"/>
      <c r="JS421" s="28"/>
      <c r="JT421" s="28"/>
      <c r="JU421" s="28"/>
      <c r="JV421" s="28"/>
      <c r="JW421" s="28"/>
      <c r="JX421" s="28"/>
      <c r="JY421" s="28"/>
      <c r="JZ421" s="28"/>
      <c r="KA421" s="28"/>
      <c r="KB421" s="28"/>
      <c r="KC421" s="28"/>
      <c r="KD421" s="28"/>
      <c r="KE421" s="28"/>
      <c r="KF421" s="28"/>
      <c r="KG421" s="28"/>
      <c r="KH421" s="28"/>
      <c r="KI421" s="28"/>
      <c r="KJ421" s="28"/>
      <c r="KK421" s="28"/>
      <c r="KL421" s="28"/>
      <c r="KM421" s="28"/>
      <c r="KN421" s="28"/>
      <c r="KO421" s="28"/>
      <c r="KP421" s="28"/>
      <c r="KQ421" s="28"/>
      <c r="KR421" s="28"/>
      <c r="KS421" s="28"/>
      <c r="KT421" s="28"/>
      <c r="KU421" s="28"/>
      <c r="KV421" s="28"/>
      <c r="KW421" s="28"/>
      <c r="KX421" s="28"/>
      <c r="KY421" s="28"/>
      <c r="KZ421" s="28"/>
      <c r="LA421" s="28"/>
      <c r="LB421" s="28"/>
      <c r="LC421" s="28"/>
      <c r="LD421" s="28"/>
      <c r="LE421" s="28"/>
      <c r="LF421" s="28"/>
      <c r="LG421" s="28"/>
      <c r="LH421" s="28"/>
      <c r="LI421" s="28"/>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c r="MF421" s="28"/>
      <c r="MG421" s="28"/>
      <c r="MH421" s="28"/>
      <c r="MI421" s="28"/>
      <c r="MJ421" s="28"/>
      <c r="MK421" s="28"/>
      <c r="ML421" s="28"/>
      <c r="MM421" s="28"/>
    </row>
    <row r="422" spans="1:351" x14ac:dyDescent="0.3">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28"/>
      <c r="HU422" s="28"/>
      <c r="HV422" s="28"/>
      <c r="HW422" s="28"/>
      <c r="HX422" s="28"/>
      <c r="HY422" s="28"/>
      <c r="HZ422" s="28"/>
      <c r="IA422" s="28"/>
      <c r="IB422" s="28"/>
      <c r="IC422" s="28"/>
      <c r="ID422" s="28"/>
      <c r="IE422" s="28"/>
      <c r="IF422" s="28"/>
      <c r="IG422" s="28"/>
      <c r="IH422" s="28"/>
      <c r="II422" s="28"/>
      <c r="IJ422" s="28"/>
      <c r="IK422" s="28"/>
      <c r="IL422" s="28"/>
      <c r="IM422" s="28"/>
      <c r="IN422" s="28"/>
      <c r="IO422" s="28"/>
      <c r="IP422" s="28"/>
      <c r="IQ422" s="28"/>
      <c r="IR422" s="28"/>
      <c r="IS422" s="28"/>
      <c r="IT422" s="28"/>
      <c r="IU422" s="28"/>
      <c r="IV422" s="28"/>
      <c r="IW422" s="28"/>
      <c r="IX422" s="28"/>
      <c r="IY422" s="28"/>
      <c r="IZ422" s="28"/>
      <c r="JA422" s="28"/>
      <c r="JB422" s="28"/>
      <c r="JC422" s="28"/>
      <c r="JD422" s="28"/>
      <c r="JE422" s="28"/>
      <c r="JF422" s="28"/>
      <c r="JG422" s="28"/>
      <c r="JH422" s="28"/>
      <c r="JI422" s="28"/>
      <c r="JJ422" s="28"/>
      <c r="JK422" s="28"/>
      <c r="JL422" s="28"/>
      <c r="JM422" s="28"/>
      <c r="JN422" s="28"/>
      <c r="JO422" s="28"/>
      <c r="JP422" s="28"/>
      <c r="JQ422" s="28"/>
      <c r="JR422" s="28"/>
      <c r="JS422" s="28"/>
      <c r="JT422" s="28"/>
      <c r="JU422" s="28"/>
      <c r="JV422" s="28"/>
      <c r="JW422" s="28"/>
      <c r="JX422" s="28"/>
      <c r="JY422" s="28"/>
      <c r="JZ422" s="28"/>
      <c r="KA422" s="28"/>
      <c r="KB422" s="28"/>
      <c r="KC422" s="28"/>
      <c r="KD422" s="28"/>
      <c r="KE422" s="28"/>
      <c r="KF422" s="28"/>
      <c r="KG422" s="28"/>
      <c r="KH422" s="28"/>
      <c r="KI422" s="28"/>
      <c r="KJ422" s="28"/>
      <c r="KK422" s="28"/>
      <c r="KL422" s="28"/>
      <c r="KM422" s="28"/>
      <c r="KN422" s="28"/>
      <c r="KO422" s="28"/>
      <c r="KP422" s="28"/>
      <c r="KQ422" s="28"/>
      <c r="KR422" s="28"/>
      <c r="KS422" s="28"/>
      <c r="KT422" s="28"/>
      <c r="KU422" s="28"/>
      <c r="KV422" s="28"/>
      <c r="KW422" s="28"/>
      <c r="KX422" s="28"/>
      <c r="KY422" s="28"/>
      <c r="KZ422" s="28"/>
      <c r="LA422" s="28"/>
      <c r="LB422" s="28"/>
      <c r="LC422" s="28"/>
      <c r="LD422" s="28"/>
      <c r="LE422" s="28"/>
      <c r="LF422" s="28"/>
      <c r="LG422" s="28"/>
      <c r="LH422" s="28"/>
      <c r="LI422" s="28"/>
      <c r="LJ422" s="28"/>
      <c r="LK422" s="28"/>
      <c r="LL422" s="28"/>
      <c r="LM422" s="28"/>
      <c r="LN422" s="28"/>
      <c r="LO422" s="28"/>
      <c r="LP422" s="28"/>
      <c r="LQ422" s="28"/>
      <c r="LR422" s="28"/>
      <c r="LS422" s="28"/>
      <c r="LT422" s="28"/>
      <c r="LU422" s="28"/>
      <c r="LV422" s="28"/>
      <c r="LW422" s="28"/>
      <c r="LX422" s="28"/>
      <c r="LY422" s="28"/>
      <c r="LZ422" s="28"/>
      <c r="MA422" s="28"/>
      <c r="MB422" s="28"/>
      <c r="MC422" s="28"/>
      <c r="MD422" s="28"/>
      <c r="ME422" s="28"/>
      <c r="MF422" s="28"/>
      <c r="MG422" s="28"/>
      <c r="MH422" s="28"/>
      <c r="MI422" s="28"/>
      <c r="MJ422" s="28"/>
      <c r="MK422" s="28"/>
      <c r="ML422" s="28"/>
      <c r="MM422" s="28"/>
    </row>
    <row r="423" spans="1:351" x14ac:dyDescent="0.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28"/>
      <c r="HU423" s="28"/>
      <c r="HV423" s="28"/>
      <c r="HW423" s="28"/>
      <c r="HX423" s="28"/>
      <c r="HY423" s="28"/>
      <c r="HZ423" s="28"/>
      <c r="IA423" s="28"/>
      <c r="IB423" s="28"/>
      <c r="IC423" s="28"/>
      <c r="ID423" s="28"/>
      <c r="IE423" s="28"/>
      <c r="IF423" s="28"/>
      <c r="IG423" s="28"/>
      <c r="IH423" s="28"/>
      <c r="II423" s="28"/>
      <c r="IJ423" s="28"/>
      <c r="IK423" s="28"/>
      <c r="IL423" s="28"/>
      <c r="IM423" s="28"/>
      <c r="IN423" s="28"/>
      <c r="IO423" s="28"/>
      <c r="IP423" s="28"/>
      <c r="IQ423" s="28"/>
      <c r="IR423" s="28"/>
      <c r="IS423" s="28"/>
      <c r="IT423" s="28"/>
      <c r="IU423" s="28"/>
      <c r="IV423" s="28"/>
      <c r="IW423" s="28"/>
      <c r="IX423" s="28"/>
      <c r="IY423" s="28"/>
      <c r="IZ423" s="28"/>
      <c r="JA423" s="28"/>
      <c r="JB423" s="28"/>
      <c r="JC423" s="28"/>
      <c r="JD423" s="28"/>
      <c r="JE423" s="28"/>
      <c r="JF423" s="28"/>
      <c r="JG423" s="28"/>
      <c r="JH423" s="28"/>
      <c r="JI423" s="28"/>
      <c r="JJ423" s="28"/>
      <c r="JK423" s="28"/>
      <c r="JL423" s="28"/>
      <c r="JM423" s="28"/>
      <c r="JN423" s="28"/>
      <c r="JO423" s="28"/>
      <c r="JP423" s="28"/>
      <c r="JQ423" s="28"/>
      <c r="JR423" s="28"/>
      <c r="JS423" s="28"/>
      <c r="JT423" s="28"/>
      <c r="JU423" s="28"/>
      <c r="JV423" s="28"/>
      <c r="JW423" s="28"/>
      <c r="JX423" s="28"/>
      <c r="JY423" s="28"/>
      <c r="JZ423" s="28"/>
      <c r="KA423" s="28"/>
      <c r="KB423" s="28"/>
      <c r="KC423" s="28"/>
      <c r="KD423" s="28"/>
      <c r="KE423" s="28"/>
      <c r="KF423" s="28"/>
      <c r="KG423" s="28"/>
      <c r="KH423" s="28"/>
      <c r="KI423" s="28"/>
      <c r="KJ423" s="28"/>
      <c r="KK423" s="28"/>
      <c r="KL423" s="28"/>
      <c r="KM423" s="28"/>
      <c r="KN423" s="28"/>
      <c r="KO423" s="28"/>
      <c r="KP423" s="28"/>
      <c r="KQ423" s="28"/>
      <c r="KR423" s="28"/>
      <c r="KS423" s="28"/>
      <c r="KT423" s="28"/>
      <c r="KU423" s="28"/>
      <c r="KV423" s="28"/>
      <c r="KW423" s="28"/>
      <c r="KX423" s="28"/>
      <c r="KY423" s="28"/>
      <c r="KZ423" s="28"/>
      <c r="LA423" s="28"/>
      <c r="LB423" s="28"/>
      <c r="LC423" s="28"/>
      <c r="LD423" s="28"/>
      <c r="LE423" s="28"/>
      <c r="LF423" s="28"/>
      <c r="LG423" s="28"/>
      <c r="LH423" s="28"/>
      <c r="LI423" s="28"/>
      <c r="LJ423" s="28"/>
      <c r="LK423" s="28"/>
      <c r="LL423" s="28"/>
      <c r="LM423" s="28"/>
      <c r="LN423" s="28"/>
      <c r="LO423" s="28"/>
      <c r="LP423" s="28"/>
      <c r="LQ423" s="28"/>
      <c r="LR423" s="28"/>
      <c r="LS423" s="28"/>
      <c r="LT423" s="28"/>
      <c r="LU423" s="28"/>
      <c r="LV423" s="28"/>
      <c r="LW423" s="28"/>
      <c r="LX423" s="28"/>
      <c r="LY423" s="28"/>
      <c r="LZ423" s="28"/>
      <c r="MA423" s="28"/>
      <c r="MB423" s="28"/>
      <c r="MC423" s="28"/>
      <c r="MD423" s="28"/>
      <c r="ME423" s="28"/>
      <c r="MF423" s="28"/>
      <c r="MG423" s="28"/>
      <c r="MH423" s="28"/>
      <c r="MI423" s="28"/>
      <c r="MJ423" s="28"/>
      <c r="MK423" s="28"/>
      <c r="ML423" s="28"/>
      <c r="MM423" s="28"/>
    </row>
    <row r="424" spans="1:351" x14ac:dyDescent="0.3">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28"/>
      <c r="HU424" s="28"/>
      <c r="HV424" s="28"/>
      <c r="HW424" s="28"/>
      <c r="HX424" s="28"/>
      <c r="HY424" s="28"/>
      <c r="HZ424" s="28"/>
      <c r="IA424" s="28"/>
      <c r="IB424" s="28"/>
      <c r="IC424" s="28"/>
      <c r="ID424" s="28"/>
      <c r="IE424" s="28"/>
      <c r="IF424" s="28"/>
      <c r="IG424" s="28"/>
      <c r="IH424" s="28"/>
      <c r="II424" s="28"/>
      <c r="IJ424" s="28"/>
      <c r="IK424" s="28"/>
      <c r="IL424" s="28"/>
      <c r="IM424" s="28"/>
      <c r="IN424" s="28"/>
      <c r="IO424" s="28"/>
      <c r="IP424" s="28"/>
      <c r="IQ424" s="28"/>
      <c r="IR424" s="28"/>
      <c r="IS424" s="28"/>
      <c r="IT424" s="28"/>
      <c r="IU424" s="28"/>
      <c r="IV424" s="28"/>
      <c r="IW424" s="28"/>
      <c r="IX424" s="28"/>
      <c r="IY424" s="28"/>
      <c r="IZ424" s="28"/>
      <c r="JA424" s="28"/>
      <c r="JB424" s="28"/>
      <c r="JC424" s="28"/>
      <c r="JD424" s="28"/>
      <c r="JE424" s="28"/>
      <c r="JF424" s="28"/>
      <c r="JG424" s="28"/>
      <c r="JH424" s="28"/>
      <c r="JI424" s="28"/>
      <c r="JJ424" s="28"/>
      <c r="JK424" s="28"/>
      <c r="JL424" s="28"/>
      <c r="JM424" s="28"/>
      <c r="JN424" s="28"/>
      <c r="JO424" s="28"/>
      <c r="JP424" s="28"/>
      <c r="JQ424" s="28"/>
      <c r="JR424" s="28"/>
      <c r="JS424" s="28"/>
      <c r="JT424" s="28"/>
      <c r="JU424" s="28"/>
      <c r="JV424" s="28"/>
      <c r="JW424" s="28"/>
      <c r="JX424" s="28"/>
      <c r="JY424" s="28"/>
      <c r="JZ424" s="28"/>
      <c r="KA424" s="28"/>
      <c r="KB424" s="28"/>
      <c r="KC424" s="28"/>
      <c r="KD424" s="28"/>
      <c r="KE424" s="28"/>
      <c r="KF424" s="28"/>
      <c r="KG424" s="28"/>
      <c r="KH424" s="28"/>
      <c r="KI424" s="28"/>
      <c r="KJ424" s="28"/>
      <c r="KK424" s="28"/>
      <c r="KL424" s="28"/>
      <c r="KM424" s="28"/>
      <c r="KN424" s="28"/>
      <c r="KO424" s="28"/>
      <c r="KP424" s="28"/>
      <c r="KQ424" s="28"/>
      <c r="KR424" s="28"/>
      <c r="KS424" s="28"/>
      <c r="KT424" s="28"/>
      <c r="KU424" s="28"/>
      <c r="KV424" s="28"/>
      <c r="KW424" s="28"/>
      <c r="KX424" s="28"/>
      <c r="KY424" s="28"/>
      <c r="KZ424" s="28"/>
      <c r="LA424" s="28"/>
      <c r="LB424" s="28"/>
      <c r="LC424" s="28"/>
      <c r="LD424" s="28"/>
      <c r="LE424" s="28"/>
      <c r="LF424" s="28"/>
      <c r="LG424" s="28"/>
      <c r="LH424" s="28"/>
      <c r="LI424" s="28"/>
      <c r="LJ424" s="28"/>
      <c r="LK424" s="28"/>
      <c r="LL424" s="28"/>
      <c r="LM424" s="28"/>
      <c r="LN424" s="28"/>
      <c r="LO424" s="28"/>
      <c r="LP424" s="28"/>
      <c r="LQ424" s="28"/>
      <c r="LR424" s="28"/>
      <c r="LS424" s="28"/>
      <c r="LT424" s="28"/>
      <c r="LU424" s="28"/>
      <c r="LV424" s="28"/>
      <c r="LW424" s="28"/>
      <c r="LX424" s="28"/>
      <c r="LY424" s="28"/>
      <c r="LZ424" s="28"/>
      <c r="MA424" s="28"/>
      <c r="MB424" s="28"/>
      <c r="MC424" s="28"/>
      <c r="MD424" s="28"/>
      <c r="ME424" s="28"/>
      <c r="MF424" s="28"/>
      <c r="MG424" s="28"/>
      <c r="MH424" s="28"/>
      <c r="MI424" s="28"/>
      <c r="MJ424" s="28"/>
      <c r="MK424" s="28"/>
      <c r="ML424" s="28"/>
      <c r="MM424" s="28"/>
    </row>
    <row r="425" spans="1:351" x14ac:dyDescent="0.3">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28"/>
      <c r="HU425" s="28"/>
      <c r="HV425" s="28"/>
      <c r="HW425" s="28"/>
      <c r="HX425" s="28"/>
      <c r="HY425" s="28"/>
      <c r="HZ425" s="28"/>
      <c r="IA425" s="28"/>
      <c r="IB425" s="28"/>
      <c r="IC425" s="28"/>
      <c r="ID425" s="28"/>
      <c r="IE425" s="28"/>
      <c r="IF425" s="28"/>
      <c r="IG425" s="28"/>
      <c r="IH425" s="28"/>
      <c r="II425" s="28"/>
      <c r="IJ425" s="28"/>
      <c r="IK425" s="28"/>
      <c r="IL425" s="28"/>
      <c r="IM425" s="28"/>
      <c r="IN425" s="28"/>
      <c r="IO425" s="28"/>
      <c r="IP425" s="28"/>
      <c r="IQ425" s="28"/>
      <c r="IR425" s="28"/>
      <c r="IS425" s="28"/>
      <c r="IT425" s="28"/>
      <c r="IU425" s="28"/>
      <c r="IV425" s="28"/>
      <c r="IW425" s="28"/>
      <c r="IX425" s="28"/>
      <c r="IY425" s="28"/>
      <c r="IZ425" s="28"/>
      <c r="JA425" s="28"/>
      <c r="JB425" s="28"/>
      <c r="JC425" s="28"/>
      <c r="JD425" s="28"/>
      <c r="JE425" s="28"/>
      <c r="JF425" s="28"/>
      <c r="JG425" s="28"/>
      <c r="JH425" s="28"/>
      <c r="JI425" s="28"/>
      <c r="JJ425" s="28"/>
      <c r="JK425" s="28"/>
      <c r="JL425" s="28"/>
      <c r="JM425" s="28"/>
      <c r="JN425" s="28"/>
      <c r="JO425" s="28"/>
      <c r="JP425" s="28"/>
      <c r="JQ425" s="28"/>
      <c r="JR425" s="28"/>
      <c r="JS425" s="28"/>
      <c r="JT425" s="28"/>
      <c r="JU425" s="28"/>
      <c r="JV425" s="28"/>
      <c r="JW425" s="28"/>
      <c r="JX425" s="28"/>
      <c r="JY425" s="28"/>
      <c r="JZ425" s="28"/>
      <c r="KA425" s="28"/>
      <c r="KB425" s="28"/>
      <c r="KC425" s="28"/>
      <c r="KD425" s="28"/>
      <c r="KE425" s="28"/>
      <c r="KF425" s="28"/>
      <c r="KG425" s="28"/>
      <c r="KH425" s="28"/>
      <c r="KI425" s="28"/>
      <c r="KJ425" s="28"/>
      <c r="KK425" s="28"/>
      <c r="KL425" s="28"/>
      <c r="KM425" s="28"/>
      <c r="KN425" s="28"/>
      <c r="KO425" s="28"/>
      <c r="KP425" s="28"/>
      <c r="KQ425" s="28"/>
      <c r="KR425" s="28"/>
      <c r="KS425" s="28"/>
      <c r="KT425" s="28"/>
      <c r="KU425" s="28"/>
      <c r="KV425" s="28"/>
      <c r="KW425" s="28"/>
      <c r="KX425" s="28"/>
      <c r="KY425" s="28"/>
      <c r="KZ425" s="28"/>
      <c r="LA425" s="28"/>
      <c r="LB425" s="28"/>
      <c r="LC425" s="28"/>
      <c r="LD425" s="28"/>
      <c r="LE425" s="28"/>
      <c r="LF425" s="28"/>
      <c r="LG425" s="28"/>
      <c r="LH425" s="28"/>
      <c r="LI425" s="28"/>
      <c r="LJ425" s="28"/>
      <c r="LK425" s="28"/>
      <c r="LL425" s="28"/>
      <c r="LM425" s="28"/>
      <c r="LN425" s="28"/>
      <c r="LO425" s="28"/>
      <c r="LP425" s="28"/>
      <c r="LQ425" s="28"/>
      <c r="LR425" s="28"/>
      <c r="LS425" s="28"/>
      <c r="LT425" s="28"/>
      <c r="LU425" s="28"/>
      <c r="LV425" s="28"/>
      <c r="LW425" s="28"/>
      <c r="LX425" s="28"/>
      <c r="LY425" s="28"/>
      <c r="LZ425" s="28"/>
      <c r="MA425" s="28"/>
      <c r="MB425" s="28"/>
      <c r="MC425" s="28"/>
      <c r="MD425" s="28"/>
      <c r="ME425" s="28"/>
      <c r="MF425" s="28"/>
      <c r="MG425" s="28"/>
      <c r="MH425" s="28"/>
      <c r="MI425" s="28"/>
      <c r="MJ425" s="28"/>
      <c r="MK425" s="28"/>
      <c r="ML425" s="28"/>
      <c r="MM425" s="28"/>
    </row>
    <row r="426" spans="1:351" x14ac:dyDescent="0.3">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28"/>
      <c r="HU426" s="28"/>
      <c r="HV426" s="28"/>
      <c r="HW426" s="28"/>
      <c r="HX426" s="28"/>
      <c r="HY426" s="28"/>
      <c r="HZ426" s="28"/>
      <c r="IA426" s="28"/>
      <c r="IB426" s="28"/>
      <c r="IC426" s="28"/>
      <c r="ID426" s="28"/>
      <c r="IE426" s="28"/>
      <c r="IF426" s="28"/>
      <c r="IG426" s="28"/>
      <c r="IH426" s="28"/>
      <c r="II426" s="28"/>
      <c r="IJ426" s="28"/>
      <c r="IK426" s="28"/>
      <c r="IL426" s="28"/>
      <c r="IM426" s="28"/>
      <c r="IN426" s="28"/>
      <c r="IO426" s="28"/>
      <c r="IP426" s="28"/>
      <c r="IQ426" s="28"/>
      <c r="IR426" s="28"/>
      <c r="IS426" s="28"/>
      <c r="IT426" s="28"/>
      <c r="IU426" s="28"/>
      <c r="IV426" s="28"/>
      <c r="IW426" s="28"/>
      <c r="IX426" s="28"/>
      <c r="IY426" s="28"/>
      <c r="IZ426" s="28"/>
      <c r="JA426" s="28"/>
      <c r="JB426" s="28"/>
      <c r="JC426" s="28"/>
      <c r="JD426" s="28"/>
      <c r="JE426" s="28"/>
      <c r="JF426" s="28"/>
      <c r="JG426" s="28"/>
      <c r="JH426" s="28"/>
      <c r="JI426" s="28"/>
      <c r="JJ426" s="28"/>
      <c r="JK426" s="28"/>
      <c r="JL426" s="28"/>
      <c r="JM426" s="28"/>
      <c r="JN426" s="28"/>
      <c r="JO426" s="28"/>
      <c r="JP426" s="28"/>
      <c r="JQ426" s="28"/>
      <c r="JR426" s="28"/>
      <c r="JS426" s="28"/>
      <c r="JT426" s="28"/>
      <c r="JU426" s="28"/>
      <c r="JV426" s="28"/>
      <c r="JW426" s="28"/>
      <c r="JX426" s="28"/>
      <c r="JY426" s="28"/>
      <c r="JZ426" s="28"/>
      <c r="KA426" s="28"/>
      <c r="KB426" s="28"/>
      <c r="KC426" s="28"/>
      <c r="KD426" s="28"/>
      <c r="KE426" s="28"/>
      <c r="KF426" s="28"/>
      <c r="KG426" s="28"/>
      <c r="KH426" s="28"/>
      <c r="KI426" s="28"/>
      <c r="KJ426" s="28"/>
      <c r="KK426" s="28"/>
      <c r="KL426" s="28"/>
      <c r="KM426" s="28"/>
      <c r="KN426" s="28"/>
      <c r="KO426" s="28"/>
      <c r="KP426" s="28"/>
      <c r="KQ426" s="28"/>
      <c r="KR426" s="28"/>
      <c r="KS426" s="28"/>
      <c r="KT426" s="28"/>
      <c r="KU426" s="28"/>
      <c r="KV426" s="28"/>
      <c r="KW426" s="28"/>
      <c r="KX426" s="28"/>
      <c r="KY426" s="28"/>
      <c r="KZ426" s="28"/>
      <c r="LA426" s="28"/>
      <c r="LB426" s="28"/>
      <c r="LC426" s="28"/>
      <c r="LD426" s="28"/>
      <c r="LE426" s="28"/>
      <c r="LF426" s="28"/>
      <c r="LG426" s="28"/>
      <c r="LH426" s="28"/>
      <c r="LI426" s="28"/>
      <c r="LJ426" s="28"/>
      <c r="LK426" s="28"/>
      <c r="LL426" s="28"/>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row>
    <row r="427" spans="1:351" x14ac:dyDescent="0.3">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28"/>
      <c r="HU427" s="28"/>
      <c r="HV427" s="28"/>
      <c r="HW427" s="28"/>
      <c r="HX427" s="28"/>
      <c r="HY427" s="28"/>
      <c r="HZ427" s="28"/>
      <c r="IA427" s="28"/>
      <c r="IB427" s="28"/>
      <c r="IC427" s="28"/>
      <c r="ID427" s="28"/>
      <c r="IE427" s="28"/>
      <c r="IF427" s="28"/>
      <c r="IG427" s="28"/>
      <c r="IH427" s="28"/>
      <c r="II427" s="28"/>
      <c r="IJ427" s="28"/>
      <c r="IK427" s="28"/>
      <c r="IL427" s="28"/>
      <c r="IM427" s="28"/>
      <c r="IN427" s="28"/>
      <c r="IO427" s="28"/>
      <c r="IP427" s="28"/>
      <c r="IQ427" s="28"/>
      <c r="IR427" s="28"/>
      <c r="IS427" s="28"/>
      <c r="IT427" s="28"/>
      <c r="IU427" s="28"/>
      <c r="IV427" s="28"/>
      <c r="IW427" s="28"/>
      <c r="IX427" s="28"/>
      <c r="IY427" s="28"/>
      <c r="IZ427" s="28"/>
      <c r="JA427" s="28"/>
      <c r="JB427" s="28"/>
      <c r="JC427" s="28"/>
      <c r="JD427" s="28"/>
      <c r="JE427" s="28"/>
      <c r="JF427" s="28"/>
      <c r="JG427" s="28"/>
      <c r="JH427" s="28"/>
      <c r="JI427" s="28"/>
      <c r="JJ427" s="28"/>
      <c r="JK427" s="28"/>
      <c r="JL427" s="28"/>
      <c r="JM427" s="28"/>
      <c r="JN427" s="28"/>
      <c r="JO427" s="28"/>
      <c r="JP427" s="28"/>
      <c r="JQ427" s="28"/>
      <c r="JR427" s="28"/>
      <c r="JS427" s="28"/>
      <c r="JT427" s="28"/>
      <c r="JU427" s="28"/>
      <c r="JV427" s="28"/>
      <c r="JW427" s="28"/>
      <c r="JX427" s="28"/>
      <c r="JY427" s="28"/>
      <c r="JZ427" s="28"/>
      <c r="KA427" s="28"/>
      <c r="KB427" s="28"/>
      <c r="KC427" s="28"/>
      <c r="KD427" s="28"/>
      <c r="KE427" s="28"/>
      <c r="KF427" s="28"/>
      <c r="KG427" s="28"/>
      <c r="KH427" s="28"/>
      <c r="KI427" s="28"/>
      <c r="KJ427" s="28"/>
      <c r="KK427" s="28"/>
      <c r="KL427" s="28"/>
      <c r="KM427" s="28"/>
      <c r="KN427" s="28"/>
      <c r="KO427" s="28"/>
      <c r="KP427" s="28"/>
      <c r="KQ427" s="28"/>
      <c r="KR427" s="28"/>
      <c r="KS427" s="28"/>
      <c r="KT427" s="28"/>
      <c r="KU427" s="28"/>
      <c r="KV427" s="28"/>
      <c r="KW427" s="28"/>
      <c r="KX427" s="28"/>
      <c r="KY427" s="28"/>
      <c r="KZ427" s="28"/>
      <c r="LA427" s="28"/>
      <c r="LB427" s="28"/>
      <c r="LC427" s="28"/>
      <c r="LD427" s="28"/>
      <c r="LE427" s="28"/>
      <c r="LF427" s="28"/>
      <c r="LG427" s="28"/>
      <c r="LH427" s="28"/>
      <c r="LI427" s="28"/>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row>
    <row r="428" spans="1:351" x14ac:dyDescent="0.3">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28"/>
      <c r="HU428" s="28"/>
      <c r="HV428" s="28"/>
      <c r="HW428" s="28"/>
      <c r="HX428" s="28"/>
      <c r="HY428" s="28"/>
      <c r="HZ428" s="28"/>
      <c r="IA428" s="28"/>
      <c r="IB428" s="28"/>
      <c r="IC428" s="28"/>
      <c r="ID428" s="28"/>
      <c r="IE428" s="28"/>
      <c r="IF428" s="28"/>
      <c r="IG428" s="28"/>
      <c r="IH428" s="28"/>
      <c r="II428" s="28"/>
      <c r="IJ428" s="28"/>
      <c r="IK428" s="28"/>
      <c r="IL428" s="28"/>
      <c r="IM428" s="28"/>
      <c r="IN428" s="28"/>
      <c r="IO428" s="28"/>
      <c r="IP428" s="28"/>
      <c r="IQ428" s="28"/>
      <c r="IR428" s="28"/>
      <c r="IS428" s="28"/>
      <c r="IT428" s="28"/>
      <c r="IU428" s="28"/>
      <c r="IV428" s="28"/>
      <c r="IW428" s="28"/>
      <c r="IX428" s="28"/>
      <c r="IY428" s="28"/>
      <c r="IZ428" s="28"/>
      <c r="JA428" s="28"/>
      <c r="JB428" s="28"/>
      <c r="JC428" s="28"/>
      <c r="JD428" s="28"/>
      <c r="JE428" s="28"/>
      <c r="JF428" s="28"/>
      <c r="JG428" s="28"/>
      <c r="JH428" s="28"/>
      <c r="JI428" s="28"/>
      <c r="JJ428" s="28"/>
      <c r="JK428" s="28"/>
      <c r="JL428" s="28"/>
      <c r="JM428" s="28"/>
      <c r="JN428" s="28"/>
      <c r="JO428" s="28"/>
      <c r="JP428" s="28"/>
      <c r="JQ428" s="28"/>
      <c r="JR428" s="28"/>
      <c r="JS428" s="28"/>
      <c r="JT428" s="28"/>
      <c r="JU428" s="28"/>
      <c r="JV428" s="28"/>
      <c r="JW428" s="28"/>
      <c r="JX428" s="28"/>
      <c r="JY428" s="28"/>
      <c r="JZ428" s="28"/>
      <c r="KA428" s="28"/>
      <c r="KB428" s="28"/>
      <c r="KC428" s="28"/>
      <c r="KD428" s="28"/>
      <c r="KE428" s="28"/>
      <c r="KF428" s="28"/>
      <c r="KG428" s="28"/>
      <c r="KH428" s="28"/>
      <c r="KI428" s="28"/>
      <c r="KJ428" s="28"/>
      <c r="KK428" s="28"/>
      <c r="KL428" s="28"/>
      <c r="KM428" s="28"/>
      <c r="KN428" s="28"/>
      <c r="KO428" s="28"/>
      <c r="KP428" s="28"/>
      <c r="KQ428" s="28"/>
      <c r="KR428" s="28"/>
      <c r="KS428" s="28"/>
      <c r="KT428" s="28"/>
      <c r="KU428" s="28"/>
      <c r="KV428" s="28"/>
      <c r="KW428" s="28"/>
      <c r="KX428" s="28"/>
      <c r="KY428" s="28"/>
      <c r="KZ428" s="28"/>
      <c r="LA428" s="28"/>
      <c r="LB428" s="28"/>
      <c r="LC428" s="28"/>
      <c r="LD428" s="28"/>
      <c r="LE428" s="28"/>
      <c r="LF428" s="28"/>
      <c r="LG428" s="28"/>
      <c r="LH428" s="28"/>
      <c r="LI428" s="28"/>
      <c r="LJ428" s="28"/>
      <c r="LK428" s="28"/>
      <c r="LL428" s="28"/>
      <c r="LM428" s="28"/>
      <c r="LN428" s="28"/>
      <c r="LO428" s="28"/>
      <c r="LP428" s="28"/>
      <c r="LQ428" s="28"/>
      <c r="LR428" s="28"/>
      <c r="LS428" s="28"/>
      <c r="LT428" s="28"/>
      <c r="LU428" s="28"/>
      <c r="LV428" s="28"/>
      <c r="LW428" s="28"/>
      <c r="LX428" s="28"/>
      <c r="LY428" s="28"/>
      <c r="LZ428" s="28"/>
      <c r="MA428" s="28"/>
      <c r="MB428" s="28"/>
      <c r="MC428" s="28"/>
      <c r="MD428" s="28"/>
      <c r="ME428" s="28"/>
      <c r="MF428" s="28"/>
      <c r="MG428" s="28"/>
      <c r="MH428" s="28"/>
      <c r="MI428" s="28"/>
      <c r="MJ428" s="28"/>
      <c r="MK428" s="28"/>
      <c r="ML428" s="28"/>
      <c r="MM428" s="28"/>
    </row>
    <row r="429" spans="1:351" x14ac:dyDescent="0.3">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28"/>
      <c r="HU429" s="28"/>
      <c r="HV429" s="28"/>
      <c r="HW429" s="28"/>
      <c r="HX429" s="28"/>
      <c r="HY429" s="28"/>
      <c r="HZ429" s="28"/>
      <c r="IA429" s="28"/>
      <c r="IB429" s="28"/>
      <c r="IC429" s="28"/>
      <c r="ID429" s="28"/>
      <c r="IE429" s="28"/>
      <c r="IF429" s="28"/>
      <c r="IG429" s="28"/>
      <c r="IH429" s="28"/>
      <c r="II429" s="28"/>
      <c r="IJ429" s="28"/>
      <c r="IK429" s="28"/>
      <c r="IL429" s="28"/>
      <c r="IM429" s="28"/>
      <c r="IN429" s="28"/>
      <c r="IO429" s="28"/>
      <c r="IP429" s="28"/>
      <c r="IQ429" s="28"/>
      <c r="IR429" s="28"/>
      <c r="IS429" s="28"/>
      <c r="IT429" s="28"/>
      <c r="IU429" s="28"/>
      <c r="IV429" s="28"/>
      <c r="IW429" s="28"/>
      <c r="IX429" s="28"/>
      <c r="IY429" s="28"/>
      <c r="IZ429" s="28"/>
      <c r="JA429" s="28"/>
      <c r="JB429" s="28"/>
      <c r="JC429" s="28"/>
      <c r="JD429" s="28"/>
      <c r="JE429" s="28"/>
      <c r="JF429" s="28"/>
      <c r="JG429" s="28"/>
      <c r="JH429" s="28"/>
      <c r="JI429" s="28"/>
      <c r="JJ429" s="28"/>
      <c r="JK429" s="28"/>
      <c r="JL429" s="28"/>
      <c r="JM429" s="28"/>
      <c r="JN429" s="28"/>
      <c r="JO429" s="28"/>
      <c r="JP429" s="28"/>
      <c r="JQ429" s="28"/>
      <c r="JR429" s="28"/>
      <c r="JS429" s="28"/>
      <c r="JT429" s="28"/>
      <c r="JU429" s="28"/>
      <c r="JV429" s="28"/>
      <c r="JW429" s="28"/>
      <c r="JX429" s="28"/>
      <c r="JY429" s="28"/>
      <c r="JZ429" s="28"/>
      <c r="KA429" s="28"/>
      <c r="KB429" s="28"/>
      <c r="KC429" s="28"/>
      <c r="KD429" s="28"/>
      <c r="KE429" s="28"/>
      <c r="KF429" s="28"/>
      <c r="KG429" s="28"/>
      <c r="KH429" s="28"/>
      <c r="KI429" s="28"/>
      <c r="KJ429" s="28"/>
      <c r="KK429" s="28"/>
      <c r="KL429" s="28"/>
      <c r="KM429" s="28"/>
      <c r="KN429" s="28"/>
      <c r="KO429" s="28"/>
      <c r="KP429" s="28"/>
      <c r="KQ429" s="28"/>
      <c r="KR429" s="28"/>
      <c r="KS429" s="28"/>
      <c r="KT429" s="28"/>
      <c r="KU429" s="28"/>
      <c r="KV429" s="28"/>
      <c r="KW429" s="28"/>
      <c r="KX429" s="28"/>
      <c r="KY429" s="28"/>
      <c r="KZ429" s="28"/>
      <c r="LA429" s="28"/>
      <c r="LB429" s="28"/>
      <c r="LC429" s="28"/>
      <c r="LD429" s="28"/>
      <c r="LE429" s="28"/>
      <c r="LF429" s="28"/>
      <c r="LG429" s="28"/>
      <c r="LH429" s="28"/>
      <c r="LI429" s="28"/>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c r="MF429" s="28"/>
      <c r="MG429" s="28"/>
      <c r="MH429" s="28"/>
      <c r="MI429" s="28"/>
      <c r="MJ429" s="28"/>
      <c r="MK429" s="28"/>
      <c r="ML429" s="28"/>
      <c r="MM429" s="28"/>
    </row>
    <row r="430" spans="1:351" x14ac:dyDescent="0.3">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28"/>
      <c r="HU430" s="28"/>
      <c r="HV430" s="28"/>
      <c r="HW430" s="28"/>
      <c r="HX430" s="28"/>
      <c r="HY430" s="28"/>
      <c r="HZ430" s="28"/>
      <c r="IA430" s="28"/>
      <c r="IB430" s="28"/>
      <c r="IC430" s="28"/>
      <c r="ID430" s="28"/>
      <c r="IE430" s="28"/>
      <c r="IF430" s="28"/>
      <c r="IG430" s="28"/>
      <c r="IH430" s="28"/>
      <c r="II430" s="28"/>
      <c r="IJ430" s="28"/>
      <c r="IK430" s="28"/>
      <c r="IL430" s="28"/>
      <c r="IM430" s="28"/>
      <c r="IN430" s="28"/>
      <c r="IO430" s="28"/>
      <c r="IP430" s="28"/>
      <c r="IQ430" s="28"/>
      <c r="IR430" s="28"/>
      <c r="IS430" s="28"/>
      <c r="IT430" s="28"/>
      <c r="IU430" s="28"/>
      <c r="IV430" s="28"/>
      <c r="IW430" s="28"/>
      <c r="IX430" s="28"/>
      <c r="IY430" s="28"/>
      <c r="IZ430" s="28"/>
      <c r="JA430" s="28"/>
      <c r="JB430" s="28"/>
      <c r="JC430" s="28"/>
      <c r="JD430" s="28"/>
      <c r="JE430" s="28"/>
      <c r="JF430" s="28"/>
      <c r="JG430" s="28"/>
      <c r="JH430" s="28"/>
      <c r="JI430" s="28"/>
      <c r="JJ430" s="28"/>
      <c r="JK430" s="28"/>
      <c r="JL430" s="28"/>
      <c r="JM430" s="28"/>
      <c r="JN430" s="28"/>
      <c r="JO430" s="28"/>
      <c r="JP430" s="28"/>
      <c r="JQ430" s="28"/>
      <c r="JR430" s="28"/>
      <c r="JS430" s="28"/>
      <c r="JT430" s="28"/>
      <c r="JU430" s="28"/>
      <c r="JV430" s="28"/>
      <c r="JW430" s="28"/>
      <c r="JX430" s="28"/>
      <c r="JY430" s="28"/>
      <c r="JZ430" s="28"/>
      <c r="KA430" s="28"/>
      <c r="KB430" s="28"/>
      <c r="KC430" s="28"/>
      <c r="KD430" s="28"/>
      <c r="KE430" s="28"/>
      <c r="KF430" s="28"/>
      <c r="KG430" s="28"/>
      <c r="KH430" s="28"/>
      <c r="KI430" s="28"/>
      <c r="KJ430" s="28"/>
      <c r="KK430" s="28"/>
      <c r="KL430" s="28"/>
      <c r="KM430" s="28"/>
      <c r="KN430" s="28"/>
      <c r="KO430" s="28"/>
      <c r="KP430" s="28"/>
      <c r="KQ430" s="28"/>
      <c r="KR430" s="28"/>
      <c r="KS430" s="28"/>
      <c r="KT430" s="28"/>
      <c r="KU430" s="28"/>
      <c r="KV430" s="28"/>
      <c r="KW430" s="28"/>
      <c r="KX430" s="28"/>
      <c r="KY430" s="28"/>
      <c r="KZ430" s="28"/>
      <c r="LA430" s="28"/>
      <c r="LB430" s="28"/>
      <c r="LC430" s="28"/>
      <c r="LD430" s="28"/>
      <c r="LE430" s="28"/>
      <c r="LF430" s="28"/>
      <c r="LG430" s="28"/>
      <c r="LH430" s="28"/>
      <c r="LI430" s="28"/>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row>
  </sheetData>
  <mergeCells count="11">
    <mergeCell ref="L33:M33"/>
    <mergeCell ref="L34:M34"/>
    <mergeCell ref="L35:M35"/>
    <mergeCell ref="L25:M25"/>
    <mergeCell ref="L26:M26"/>
    <mergeCell ref="L27:M27"/>
    <mergeCell ref="L28:M28"/>
    <mergeCell ref="L29:M29"/>
    <mergeCell ref="L30:M30"/>
    <mergeCell ref="L31:M31"/>
    <mergeCell ref="L32:M32"/>
  </mergeCells>
  <phoneticPr fontId="2" type="noConversion"/>
  <conditionalFormatting sqref="P15:T33">
    <cfRule type="expression" dxfId="1" priority="1">
      <formula>GETPIVOTDATA("Representative", $P$15)</formula>
    </cfRule>
    <cfRule type="expression" dxfId="0" priority="2">
      <formula>$Q$15=$H$66</formula>
    </cfRule>
  </conditionalFormatting>
  <conditionalFormatting sqref="P16:T33">
    <cfRule type="dataBar" priority="13">
      <dataBar>
        <cfvo type="num" val="0"/>
        <cfvo type="formula" val="MAX($P$16:$T$33)*2"/>
        <color theme="9" tint="-0.249977111117893"/>
      </dataBar>
      <extLst>
        <ext xmlns:x14="http://schemas.microsoft.com/office/spreadsheetml/2009/9/main" uri="{B025F937-C7B1-47D3-B67F-A62EFF666E3E}">
          <x14:id>{66CB2486-EBE4-4F68-A059-55FD212F2AF1}</x14:id>
        </ext>
      </extLst>
    </cfRule>
  </conditionalFormatting>
  <conditionalFormatting sqref="U16:U33">
    <cfRule type="colorScale" priority="3">
      <colorScale>
        <cfvo type="min"/>
        <cfvo type="max"/>
        <color theme="7" tint="-0.499984740745262"/>
        <color theme="7" tint="0.39997558519241921"/>
      </colorScale>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66CB2486-EBE4-4F68-A059-55FD212F2AF1}">
            <x14:dataBar minLength="0" maxLength="100">
              <x14:cfvo type="num">
                <xm:f>0</xm:f>
              </x14:cfvo>
              <x14:cfvo type="formula">
                <xm:f>MAX($P$16:$T$33)*2</xm:f>
              </x14:cfvo>
              <x14:negativeFillColor rgb="FFFF0000"/>
              <x14:axisColor rgb="FF000000"/>
            </x14:dataBar>
          </x14:cfRule>
          <xm:sqref>P16:T33</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Customer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Rounak Dey</cp:lastModifiedBy>
  <dcterms:created xsi:type="dcterms:W3CDTF">2021-03-14T20:21:32Z</dcterms:created>
  <dcterms:modified xsi:type="dcterms:W3CDTF">2025-06-29T18:20:54Z</dcterms:modified>
</cp:coreProperties>
</file>