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6" activeTab="7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Hoja2" sheetId="11" r:id="rId9"/>
    <sheet name="CANCELACIONES         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9" l="1"/>
  <c r="Q23" i="9"/>
  <c r="Q24" i="9"/>
  <c r="Q25" i="9"/>
  <c r="Q26" i="9"/>
  <c r="Q27" i="9"/>
  <c r="Q28" i="9"/>
  <c r="Q29" i="9"/>
  <c r="M22" i="9"/>
  <c r="M21" i="9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8" i="10"/>
  <c r="C98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P28" i="9"/>
  <c r="P27" i="9"/>
  <c r="P26" i="9"/>
  <c r="P25" i="9"/>
  <c r="P24" i="9"/>
  <c r="P23" i="9"/>
  <c r="P22" i="9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<sst xmlns="http://schemas.openxmlformats.org/spreadsheetml/2006/main" count="445" uniqueCount="293">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</sst>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7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44" fontId="17" fillId="4" borderId="21" xfId="1" applyFont="1" applyFill="1" applyBorder="1"/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50"/>
      <c r="C1" s="259" t="s">
        <v>19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8" ht="16.5" thickBot="1" x14ac:dyDescent="0.3">
      <c r="B2" s="25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2" t="s">
        <v>0</v>
      </c>
      <c r="C3" s="253"/>
      <c r="D3" s="10"/>
      <c r="E3" s="11"/>
      <c r="F3" s="11"/>
      <c r="H3" s="254" t="s">
        <v>18</v>
      </c>
      <c r="I3" s="25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55" t="s">
        <v>2</v>
      </c>
      <c r="F4" s="256"/>
      <c r="H4" s="257" t="s">
        <v>3</v>
      </c>
      <c r="I4" s="258"/>
      <c r="J4" s="17"/>
      <c r="K4" s="18"/>
      <c r="L4" s="19"/>
      <c r="M4" s="159" t="s">
        <v>20</v>
      </c>
      <c r="N4" s="160" t="s">
        <v>29</v>
      </c>
      <c r="P4" s="244" t="s">
        <v>28</v>
      </c>
      <c r="Q4" s="245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46">
        <f>SUM(M5:M38)</f>
        <v>1393675.5</v>
      </c>
      <c r="N39" s="248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47"/>
      <c r="N40" s="249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4" t="s">
        <v>8</v>
      </c>
      <c r="I52" s="235"/>
      <c r="J52" s="106"/>
      <c r="K52" s="236">
        <f>I50+L50</f>
        <v>80916.84</v>
      </c>
      <c r="L52" s="237"/>
      <c r="M52" s="225">
        <f>N39+M39</f>
        <v>1422075.47</v>
      </c>
      <c r="N52" s="226"/>
      <c r="P52" s="83"/>
      <c r="Q52" s="9"/>
    </row>
    <row r="53" spans="1:17" ht="15.75" x14ac:dyDescent="0.25">
      <c r="D53" s="238" t="s">
        <v>9</v>
      </c>
      <c r="E53" s="238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39" t="s">
        <v>10</v>
      </c>
      <c r="E54" s="239"/>
      <c r="F54" s="102">
        <v>-1523111</v>
      </c>
      <c r="I54" s="240" t="s">
        <v>11</v>
      </c>
      <c r="J54" s="241"/>
      <c r="K54" s="242">
        <f>F56+F57+F58</f>
        <v>9305.2099999999336</v>
      </c>
      <c r="L54" s="24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27">
        <v>0</v>
      </c>
      <c r="L56" s="228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29" t="s">
        <v>16</v>
      </c>
      <c r="E58" s="230"/>
      <c r="F58" s="121">
        <v>136234.76999999999</v>
      </c>
      <c r="I58" s="231" t="s">
        <v>17</v>
      </c>
      <c r="J58" s="232"/>
      <c r="K58" s="233">
        <f>K54+K56</f>
        <v>9305.2099999999336</v>
      </c>
      <c r="L58" s="23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264" t="s">
        <v>31</v>
      </c>
      <c r="C45" s="265"/>
      <c r="D45" s="265"/>
      <c r="E45" s="266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261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262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262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262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262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262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262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263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50"/>
      <c r="C1" s="259" t="s">
        <v>112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8" ht="16.5" thickBot="1" x14ac:dyDescent="0.3">
      <c r="B2" s="25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2" t="s">
        <v>0</v>
      </c>
      <c r="C3" s="253"/>
      <c r="D3" s="10"/>
      <c r="E3" s="11"/>
      <c r="F3" s="11"/>
      <c r="H3" s="254" t="s">
        <v>18</v>
      </c>
      <c r="I3" s="25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55" t="s">
        <v>2</v>
      </c>
      <c r="F4" s="256"/>
      <c r="H4" s="257" t="s">
        <v>3</v>
      </c>
      <c r="I4" s="258"/>
      <c r="J4" s="17"/>
      <c r="K4" s="18"/>
      <c r="L4" s="19"/>
      <c r="M4" s="159" t="s">
        <v>20</v>
      </c>
      <c r="N4" s="160" t="s">
        <v>29</v>
      </c>
      <c r="P4" s="244" t="s">
        <v>28</v>
      </c>
      <c r="Q4" s="245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46">
        <f>SUM(M5:M38)</f>
        <v>1464441</v>
      </c>
      <c r="N39" s="248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47"/>
      <c r="N40" s="249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34" t="s">
        <v>8</v>
      </c>
      <c r="I52" s="235"/>
      <c r="J52" s="106"/>
      <c r="K52" s="236">
        <f>I50+L50</f>
        <v>69642.26999999999</v>
      </c>
      <c r="L52" s="237"/>
      <c r="M52" s="225">
        <f>N39+M39</f>
        <v>1517935</v>
      </c>
      <c r="N52" s="226"/>
      <c r="P52" s="83"/>
      <c r="Q52" s="9"/>
    </row>
    <row r="53" spans="1:17" ht="15.75" x14ac:dyDescent="0.25">
      <c r="D53" s="238" t="s">
        <v>9</v>
      </c>
      <c r="E53" s="238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39" t="s">
        <v>10</v>
      </c>
      <c r="E54" s="239"/>
      <c r="F54" s="102">
        <v>-1424333.95</v>
      </c>
      <c r="I54" s="240" t="s">
        <v>11</v>
      </c>
      <c r="J54" s="241"/>
      <c r="K54" s="242">
        <f>F56+F57+F58</f>
        <v>222140.17000000004</v>
      </c>
      <c r="L54" s="243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27">
        <f>-C4</f>
        <v>-136234.76999999999</v>
      </c>
      <c r="L56" s="228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29" t="s">
        <v>16</v>
      </c>
      <c r="E58" s="230"/>
      <c r="F58" s="121">
        <v>134848.89000000001</v>
      </c>
      <c r="I58" s="231" t="s">
        <v>17</v>
      </c>
      <c r="J58" s="232"/>
      <c r="K58" s="233">
        <f>K54+K56</f>
        <v>85905.400000000052</v>
      </c>
      <c r="L58" s="233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50"/>
      <c r="C1" s="259" t="s">
        <v>185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8" ht="16.5" thickBot="1" x14ac:dyDescent="0.3">
      <c r="B2" s="25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2" t="s">
        <v>0</v>
      </c>
      <c r="C3" s="253"/>
      <c r="D3" s="10"/>
      <c r="E3" s="11"/>
      <c r="F3" s="11"/>
      <c r="H3" s="254" t="s">
        <v>18</v>
      </c>
      <c r="I3" s="25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55" t="s">
        <v>2</v>
      </c>
      <c r="F4" s="256"/>
      <c r="H4" s="257" t="s">
        <v>3</v>
      </c>
      <c r="I4" s="258"/>
      <c r="J4" s="17"/>
      <c r="K4" s="18"/>
      <c r="L4" s="19"/>
      <c r="M4" s="159" t="s">
        <v>20</v>
      </c>
      <c r="N4" s="160" t="s">
        <v>29</v>
      </c>
      <c r="P4" s="244" t="s">
        <v>28</v>
      </c>
      <c r="Q4" s="245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46">
        <f>SUM(M5:M39)</f>
        <v>1982944.5</v>
      </c>
      <c r="N40" s="248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47"/>
      <c r="N41" s="24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34" t="s">
        <v>8</v>
      </c>
      <c r="I53" s="235"/>
      <c r="J53" s="106"/>
      <c r="K53" s="236">
        <f>I51+L51</f>
        <v>104139.16999999998</v>
      </c>
      <c r="L53" s="237"/>
      <c r="M53" s="225">
        <f>N40+M40</f>
        <v>2044992.5</v>
      </c>
      <c r="N53" s="226"/>
      <c r="P53" s="83"/>
      <c r="Q53" s="9"/>
    </row>
    <row r="54" spans="1:17" ht="15.75" x14ac:dyDescent="0.25">
      <c r="D54" s="238" t="s">
        <v>9</v>
      </c>
      <c r="E54" s="238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239" t="s">
        <v>10</v>
      </c>
      <c r="E55" s="239"/>
      <c r="F55" s="102">
        <v>-2026393.17</v>
      </c>
      <c r="I55" s="240" t="s">
        <v>11</v>
      </c>
      <c r="J55" s="241"/>
      <c r="K55" s="242">
        <f>F57+F58+F59</f>
        <v>178711.56000000014</v>
      </c>
      <c r="L55" s="243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27">
        <f>-C4</f>
        <v>-134848.89000000001</v>
      </c>
      <c r="L57" s="228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29" t="s">
        <v>16</v>
      </c>
      <c r="E59" s="230"/>
      <c r="F59" s="121">
        <v>192529.4</v>
      </c>
      <c r="I59" s="231" t="s">
        <v>17</v>
      </c>
      <c r="J59" s="232"/>
      <c r="K59" s="233">
        <f>K55+K57</f>
        <v>43862.670000000129</v>
      </c>
      <c r="L59" s="233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A52" sqref="A52:B52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opLeftCell="I7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50"/>
      <c r="C1" s="259" t="s">
        <v>266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18" ht="16.5" thickBot="1" x14ac:dyDescent="0.3">
      <c r="B2" s="251"/>
      <c r="C2" s="4"/>
      <c r="H2" s="6"/>
      <c r="I2" s="2"/>
      <c r="J2" s="7"/>
      <c r="L2" s="8"/>
      <c r="M2" s="2"/>
      <c r="N2" s="9"/>
    </row>
    <row r="3" spans="1:18" ht="21.75" thickBot="1" x14ac:dyDescent="0.35">
      <c r="B3" s="252" t="s">
        <v>0</v>
      </c>
      <c r="C3" s="253"/>
      <c r="D3" s="10"/>
      <c r="E3" s="11"/>
      <c r="F3" s="11"/>
      <c r="H3" s="254" t="s">
        <v>18</v>
      </c>
      <c r="I3" s="254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55" t="s">
        <v>2</v>
      </c>
      <c r="F4" s="256"/>
      <c r="H4" s="257" t="s">
        <v>3</v>
      </c>
      <c r="I4" s="258"/>
      <c r="J4" s="17"/>
      <c r="K4" s="18"/>
      <c r="L4" s="19"/>
      <c r="M4" s="159" t="s">
        <v>20</v>
      </c>
      <c r="N4" s="160" t="s">
        <v>29</v>
      </c>
      <c r="P4" s="244" t="s">
        <v>28</v>
      </c>
      <c r="Q4" s="245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0</v>
      </c>
      <c r="J22" s="33"/>
      <c r="K22" s="51"/>
      <c r="L22" s="52"/>
      <c r="M22" s="224">
        <f>25000</f>
        <v>25000</v>
      </c>
      <c r="N22" s="30">
        <v>0</v>
      </c>
      <c r="P22" s="83">
        <f t="shared" si="0"/>
        <v>25000</v>
      </c>
      <c r="Q22" s="136">
        <f t="shared" si="1"/>
        <v>-37185</v>
      </c>
      <c r="R22" s="26"/>
    </row>
    <row r="23" spans="1:19" ht="18" thickBot="1" x14ac:dyDescent="0.35">
      <c r="A23" s="20"/>
      <c r="B23" s="21">
        <v>44526</v>
      </c>
      <c r="C23" s="22"/>
      <c r="D23" s="31"/>
      <c r="E23" s="24">
        <v>44526</v>
      </c>
      <c r="F23" s="25"/>
      <c r="G23" s="26"/>
      <c r="H23" s="32">
        <v>44526</v>
      </c>
      <c r="I23" s="28"/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136">
        <f t="shared" si="1"/>
        <v>0</v>
      </c>
      <c r="R23" s="26"/>
    </row>
    <row r="24" spans="1:19" ht="18" thickBot="1" x14ac:dyDescent="0.35">
      <c r="A24" s="20"/>
      <c r="B24" s="21">
        <v>44527</v>
      </c>
      <c r="C24" s="22"/>
      <c r="D24" s="31"/>
      <c r="E24" s="24">
        <v>44527</v>
      </c>
      <c r="F24" s="25"/>
      <c r="G24" s="26"/>
      <c r="H24" s="32">
        <v>44527</v>
      </c>
      <c r="I24" s="28"/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136">
        <f t="shared" si="1"/>
        <v>0</v>
      </c>
      <c r="R24" s="26"/>
    </row>
    <row r="25" spans="1:19" ht="18" thickBot="1" x14ac:dyDescent="0.35">
      <c r="A25" s="20"/>
      <c r="B25" s="21">
        <v>44528</v>
      </c>
      <c r="C25" s="22"/>
      <c r="D25" s="31"/>
      <c r="E25" s="24">
        <v>44528</v>
      </c>
      <c r="F25" s="25"/>
      <c r="G25" s="26"/>
      <c r="H25" s="32">
        <v>44528</v>
      </c>
      <c r="I25" s="28"/>
      <c r="J25" s="58"/>
      <c r="K25" s="59"/>
      <c r="L25" s="60"/>
      <c r="M25" s="138">
        <v>0</v>
      </c>
      <c r="N25" s="30">
        <v>0</v>
      </c>
      <c r="P25" s="83">
        <f t="shared" si="0"/>
        <v>0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/>
      <c r="D26" s="31"/>
      <c r="E26" s="24">
        <v>44529</v>
      </c>
      <c r="F26" s="25"/>
      <c r="G26" s="26"/>
      <c r="H26" s="32">
        <v>44529</v>
      </c>
      <c r="I26" s="28"/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/>
      <c r="D27" s="38"/>
      <c r="E27" s="24">
        <v>44530</v>
      </c>
      <c r="F27" s="25"/>
      <c r="G27" s="26"/>
      <c r="H27" s="32">
        <v>44530</v>
      </c>
      <c r="I27" s="28"/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/>
      <c r="D28" s="38"/>
      <c r="E28" s="24">
        <v>44531</v>
      </c>
      <c r="F28" s="25"/>
      <c r="G28" s="26"/>
      <c r="H28" s="32">
        <v>44531</v>
      </c>
      <c r="I28" s="28"/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136">
        <f t="shared" si="1"/>
        <v>0</v>
      </c>
      <c r="R28" s="26"/>
    </row>
    <row r="29" spans="1:19" ht="18" thickBot="1" x14ac:dyDescent="0.35">
      <c r="A29" s="20"/>
      <c r="B29" s="21">
        <v>44532</v>
      </c>
      <c r="C29" s="22"/>
      <c r="D29" s="64"/>
      <c r="E29" s="24">
        <v>44532</v>
      </c>
      <c r="F29" s="25"/>
      <c r="G29" s="26"/>
      <c r="H29" s="32">
        <v>44532</v>
      </c>
      <c r="I29" s="28"/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136">
        <f t="shared" si="1"/>
        <v>0</v>
      </c>
      <c r="R29" s="26"/>
    </row>
    <row r="30" spans="1:19" ht="18" thickBot="1" x14ac:dyDescent="0.35">
      <c r="A30" s="20"/>
      <c r="B30" s="21">
        <v>44533</v>
      </c>
      <c r="C30" s="22"/>
      <c r="D30" s="64"/>
      <c r="E30" s="24">
        <v>44533</v>
      </c>
      <c r="F30" s="25"/>
      <c r="G30" s="26"/>
      <c r="H30" s="32">
        <v>44533</v>
      </c>
      <c r="I30" s="28"/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9" ht="18" thickBot="1" x14ac:dyDescent="0.35">
      <c r="A31" s="20"/>
      <c r="B31" s="21">
        <v>44534</v>
      </c>
      <c r="C31" s="22"/>
      <c r="D31" s="70"/>
      <c r="E31" s="24">
        <v>44534</v>
      </c>
      <c r="F31" s="25"/>
      <c r="G31" s="26"/>
      <c r="H31" s="32">
        <v>44534</v>
      </c>
      <c r="I31" s="28"/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44535</v>
      </c>
      <c r="C32" s="22"/>
      <c r="D32" s="73"/>
      <c r="E32" s="24">
        <v>44535</v>
      </c>
      <c r="F32" s="25"/>
      <c r="G32" s="26"/>
      <c r="H32" s="32">
        <v>44535</v>
      </c>
      <c r="I32" s="28"/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/>
      <c r="K34" s="215"/>
      <c r="L34" s="76"/>
      <c r="M34" s="138">
        <v>0</v>
      </c>
      <c r="N34" s="30">
        <v>0</v>
      </c>
      <c r="P34" s="83">
        <f t="shared" si="0"/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/>
      <c r="K35" s="71"/>
      <c r="L35" s="75"/>
      <c r="M35" s="138">
        <v>0</v>
      </c>
      <c r="N35" s="30">
        <v>0</v>
      </c>
      <c r="P35" s="83">
        <f t="shared" si="0"/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46">
        <f>SUM(M5:M39)</f>
        <v>1007008</v>
      </c>
      <c r="N40" s="248">
        <f>SUM(N5:N39)</f>
        <v>20583</v>
      </c>
      <c r="P40" s="83">
        <f>SUM(P5:P39)</f>
        <v>1101551.3399999999</v>
      </c>
      <c r="Q40" s="222">
        <f>SUM(Q5:Q38)</f>
        <v>-29184.660000000003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47"/>
      <c r="N41" s="249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42764</v>
      </c>
      <c r="D51" s="94"/>
      <c r="E51" s="95" t="s">
        <v>5</v>
      </c>
      <c r="F51" s="96">
        <f>SUM(F5:F50)</f>
        <v>1130736</v>
      </c>
      <c r="G51" s="94"/>
      <c r="H51" s="97" t="s">
        <v>6</v>
      </c>
      <c r="I51" s="98">
        <f>SUM(I5:I50)</f>
        <v>5755</v>
      </c>
      <c r="J51" s="99"/>
      <c r="K51" s="100" t="s">
        <v>7</v>
      </c>
      <c r="L51" s="101">
        <f>SUM(L5:L50)</f>
        <v>25441.34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34" t="s">
        <v>8</v>
      </c>
      <c r="I53" s="235"/>
      <c r="J53" s="106"/>
      <c r="K53" s="236">
        <f>I51+L51</f>
        <v>31196.34</v>
      </c>
      <c r="L53" s="237"/>
      <c r="M53" s="225">
        <f>N40+M40</f>
        <v>1027591</v>
      </c>
      <c r="N53" s="226"/>
      <c r="P53" s="83"/>
      <c r="Q53" s="9"/>
    </row>
    <row r="54" spans="1:17" ht="15.75" x14ac:dyDescent="0.25">
      <c r="D54" s="238" t="s">
        <v>9</v>
      </c>
      <c r="E54" s="238"/>
      <c r="F54" s="107">
        <f>F51-K53-C51</f>
        <v>1056775.6599999999</v>
      </c>
      <c r="I54" s="108"/>
      <c r="J54" s="109"/>
      <c r="P54" s="83"/>
      <c r="Q54" s="9"/>
    </row>
    <row r="55" spans="1:17" ht="18.75" x14ac:dyDescent="0.3">
      <c r="D55" s="239" t="s">
        <v>10</v>
      </c>
      <c r="E55" s="239"/>
      <c r="F55" s="102">
        <v>0</v>
      </c>
      <c r="I55" s="240" t="s">
        <v>11</v>
      </c>
      <c r="J55" s="241"/>
      <c r="K55" s="242">
        <f>F57+F58+F59</f>
        <v>1056775.6599999999</v>
      </c>
      <c r="L55" s="243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1056775.6599999999</v>
      </c>
      <c r="H57" s="20"/>
      <c r="I57" s="116" t="s">
        <v>13</v>
      </c>
      <c r="J57" s="117"/>
      <c r="K57" s="227">
        <f>-C4</f>
        <v>-192529.4</v>
      </c>
      <c r="L57" s="228"/>
    </row>
    <row r="58" spans="1:17" ht="16.5" thickBot="1" x14ac:dyDescent="0.3">
      <c r="D58" s="118" t="s">
        <v>14</v>
      </c>
      <c r="E58" s="104" t="s">
        <v>15</v>
      </c>
      <c r="F58" s="119">
        <v>0</v>
      </c>
    </row>
    <row r="59" spans="1:17" ht="20.25" thickTop="1" thickBot="1" x14ac:dyDescent="0.35">
      <c r="C59" s="120"/>
      <c r="D59" s="229" t="s">
        <v>16</v>
      </c>
      <c r="E59" s="230"/>
      <c r="F59" s="121">
        <v>0</v>
      </c>
      <c r="I59" s="231" t="s">
        <v>17</v>
      </c>
      <c r="J59" s="232"/>
      <c r="K59" s="233">
        <f>K55+K57</f>
        <v>864246.25999999989</v>
      </c>
      <c r="L59" s="233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4"/>
  <sheetViews>
    <sheetView tabSelected="1" workbookViewId="0">
      <selection activeCell="B16" sqref="B16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44508</v>
      </c>
      <c r="B3" s="179" t="s">
        <v>279</v>
      </c>
      <c r="C3" s="79">
        <v>21631.48</v>
      </c>
      <c r="D3" s="203"/>
      <c r="E3" s="79"/>
      <c r="F3" s="143">
        <f>C3-E3</f>
        <v>21631.48</v>
      </c>
    </row>
    <row r="4" spans="1:7" ht="18.75" x14ac:dyDescent="0.3">
      <c r="A4" s="141">
        <v>44510</v>
      </c>
      <c r="B4" s="179" t="s">
        <v>280</v>
      </c>
      <c r="C4" s="79">
        <v>95563.8</v>
      </c>
      <c r="D4" s="203"/>
      <c r="E4" s="79"/>
      <c r="F4" s="145">
        <f>F3+C4-E4</f>
        <v>117195.28</v>
      </c>
      <c r="G4" s="146"/>
    </row>
    <row r="5" spans="1:7" ht="15.75" x14ac:dyDescent="0.25">
      <c r="A5" s="141">
        <v>44510</v>
      </c>
      <c r="B5" s="179" t="s">
        <v>281</v>
      </c>
      <c r="C5" s="79">
        <v>23572.27</v>
      </c>
      <c r="D5" s="221">
        <v>44481</v>
      </c>
      <c r="E5" s="79">
        <v>140767.54999999999</v>
      </c>
      <c r="F5" s="145">
        <f t="shared" ref="F5:F68" si="0">F4+C5-E5</f>
        <v>0</v>
      </c>
    </row>
    <row r="6" spans="1:7" ht="15.75" x14ac:dyDescent="0.25">
      <c r="A6" s="141">
        <v>44510</v>
      </c>
      <c r="B6" s="179" t="s">
        <v>282</v>
      </c>
      <c r="C6" s="79">
        <v>504</v>
      </c>
      <c r="D6" s="203"/>
      <c r="E6" s="79"/>
      <c r="F6" s="145">
        <f t="shared" si="0"/>
        <v>504</v>
      </c>
    </row>
    <row r="7" spans="1:7" ht="15.75" x14ac:dyDescent="0.25">
      <c r="A7" s="141">
        <v>44511</v>
      </c>
      <c r="B7" s="179" t="s">
        <v>283</v>
      </c>
      <c r="C7" s="79">
        <v>40140.839999999997</v>
      </c>
      <c r="D7" s="203"/>
      <c r="E7" s="79"/>
      <c r="F7" s="145">
        <f t="shared" si="0"/>
        <v>40644.839999999997</v>
      </c>
    </row>
    <row r="8" spans="1:7" ht="15.75" x14ac:dyDescent="0.25">
      <c r="A8" s="141">
        <v>44513</v>
      </c>
      <c r="B8" s="179" t="s">
        <v>284</v>
      </c>
      <c r="C8" s="79">
        <v>123754.4</v>
      </c>
      <c r="D8" s="203"/>
      <c r="E8" s="79"/>
      <c r="F8" s="145">
        <f t="shared" si="0"/>
        <v>164399.24</v>
      </c>
    </row>
    <row r="9" spans="1:7" ht="15.75" x14ac:dyDescent="0.25">
      <c r="A9" s="141">
        <v>44513</v>
      </c>
      <c r="B9" s="179" t="s">
        <v>285</v>
      </c>
      <c r="C9" s="79">
        <v>27945.79</v>
      </c>
      <c r="D9" s="203"/>
      <c r="E9" s="79"/>
      <c r="F9" s="145">
        <f t="shared" si="0"/>
        <v>192345.03</v>
      </c>
    </row>
    <row r="10" spans="1:7" ht="18.75" x14ac:dyDescent="0.3">
      <c r="A10" s="141">
        <v>44513</v>
      </c>
      <c r="B10" s="179" t="s">
        <v>286</v>
      </c>
      <c r="C10" s="79">
        <v>4108</v>
      </c>
      <c r="D10" s="203"/>
      <c r="E10" s="79"/>
      <c r="F10" s="145">
        <f t="shared" si="0"/>
        <v>196453.03</v>
      </c>
      <c r="G10" s="146"/>
    </row>
    <row r="11" spans="1:7" ht="15.75" x14ac:dyDescent="0.25">
      <c r="A11" s="141">
        <v>44513</v>
      </c>
      <c r="B11" s="142" t="s">
        <v>287</v>
      </c>
      <c r="C11" s="79">
        <v>20972</v>
      </c>
      <c r="D11" s="144"/>
      <c r="E11" s="79"/>
      <c r="F11" s="145">
        <f t="shared" si="0"/>
        <v>217425.03</v>
      </c>
    </row>
    <row r="12" spans="1:7" ht="15.75" x14ac:dyDescent="0.25">
      <c r="A12" s="144">
        <v>44515</v>
      </c>
      <c r="B12" s="142" t="s">
        <v>288</v>
      </c>
      <c r="C12" s="79">
        <v>41874.6</v>
      </c>
      <c r="D12" s="144"/>
      <c r="E12" s="79"/>
      <c r="F12" s="145">
        <f t="shared" si="0"/>
        <v>259299.63</v>
      </c>
    </row>
    <row r="13" spans="1:7" ht="15.75" x14ac:dyDescent="0.25">
      <c r="A13" s="144">
        <v>15111</v>
      </c>
      <c r="B13" s="142" t="s">
        <v>289</v>
      </c>
      <c r="C13" s="79">
        <v>10480.799999999999</v>
      </c>
      <c r="D13" s="144"/>
      <c r="E13" s="79"/>
      <c r="F13" s="145">
        <f t="shared" si="0"/>
        <v>269780.43</v>
      </c>
    </row>
    <row r="14" spans="1:7" ht="15.75" x14ac:dyDescent="0.25">
      <c r="A14" s="144">
        <v>44516</v>
      </c>
      <c r="B14" s="142" t="s">
        <v>290</v>
      </c>
      <c r="C14" s="79">
        <v>3918.4</v>
      </c>
      <c r="D14" s="144"/>
      <c r="E14" s="79"/>
      <c r="F14" s="145">
        <f t="shared" si="0"/>
        <v>273698.83</v>
      </c>
    </row>
    <row r="15" spans="1:7" ht="15.75" x14ac:dyDescent="0.25">
      <c r="A15" s="144">
        <v>44516</v>
      </c>
      <c r="B15" s="142" t="s">
        <v>291</v>
      </c>
      <c r="C15" s="79">
        <v>107092.1</v>
      </c>
      <c r="D15" s="144"/>
      <c r="E15" s="79"/>
      <c r="F15" s="145">
        <f t="shared" si="0"/>
        <v>380790.93000000005</v>
      </c>
    </row>
    <row r="16" spans="1:7" ht="15.75" x14ac:dyDescent="0.25">
      <c r="A16" s="144">
        <v>44517</v>
      </c>
      <c r="B16" s="142" t="s">
        <v>292</v>
      </c>
      <c r="C16" s="79">
        <v>84186.4</v>
      </c>
      <c r="D16" s="144">
        <v>44519</v>
      </c>
      <c r="E16" s="79">
        <v>385896.93</v>
      </c>
      <c r="F16" s="145">
        <f t="shared" si="0"/>
        <v>79080.400000000081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79080.400000000081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79080.400000000081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79080.400000000081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79080.400000000081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79080.400000000081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79080.400000000081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79080.400000000081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79080.400000000081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79080.400000000081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79080.400000000081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79080.400000000081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79080.400000000081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79080.400000000081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79080.400000000081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79080.400000000081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79080.400000000081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79080.400000000081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79080.400000000081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79080.400000000081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79080.400000000081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79080.400000000081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79080.400000000081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79080.400000000081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79080.400000000081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79080.400000000081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79080.400000000081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79080.400000000081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79080.400000000081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79080.400000000081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79080.400000000081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79080.400000000081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79080.400000000081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79080.400000000081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79080.400000000081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79080.400000000081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79080.400000000081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79080.400000000081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79080.400000000081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79080.400000000081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79080.400000000081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79080.400000000081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79080.400000000081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79080.400000000081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79080.400000000081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79080.400000000081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79080.400000000081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79080.400000000081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79080.400000000081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79080.400000000081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79080.400000000081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79080.400000000081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79080.400000000081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79080.400000000081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79080.400000000081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79080.400000000081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79080.400000000081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79080.400000000081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79080.400000000081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79080.400000000081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79080.400000000081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79080.400000000081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79080.400000000081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79080.400000000081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79080.400000000081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79080.400000000081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79080.400000000081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79080.400000000081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79080.400000000081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79080.400000000081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79080.400000000081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79080.400000000081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79080.400000000081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79080.400000000081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79080.400000000081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79080.400000000081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79080.400000000081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79080.400000000081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79080.400000000081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79080.400000000081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79080.400000000081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79080.400000000081</v>
      </c>
    </row>
    <row r="98" spans="1:6" ht="18.75" x14ac:dyDescent="0.3">
      <c r="B98" s="104"/>
      <c r="C98" s="3">
        <f>SUM(C3:C97)</f>
        <v>605744.88</v>
      </c>
      <c r="D98" s="103"/>
      <c r="E98" s="3">
        <f>SUM(E3:E97)</f>
        <v>526664.48</v>
      </c>
      <c r="F98" s="153">
        <f>F97</f>
        <v>79080.400000000081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F30" sqref="F3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2021-11-23T19:09:16Z</cp:lastPrinted>
  <dcterms:created xsi:type="dcterms:W3CDTF">2021-08-25T18:04:32Z</dcterms:created>
  <dcterms:modified xsi:type="dcterms:W3CDTF">2021-11-26T18:12:20Z</dcterms:modified>
</cp:coreProperties>
</file>