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57" i="9"/>
  <c r="J57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2" i="9"/>
  <c r="J62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2" i="9"/>
  <c r="S252" i="9"/>
  <c r="Q252" i="9"/>
  <c r="L252" i="9"/>
  <c r="N251" i="9"/>
  <c r="N250" i="9"/>
  <c r="N249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8" i="9"/>
  <c r="J68" i="9"/>
  <c r="N69" i="9"/>
  <c r="J69" i="9"/>
  <c r="N67" i="9"/>
  <c r="J67" i="9"/>
  <c r="N66" i="9"/>
  <c r="J66" i="9"/>
  <c r="N65" i="9"/>
  <c r="J65" i="9"/>
  <c r="N64" i="9"/>
  <c r="J64" i="9"/>
  <c r="N63" i="9"/>
  <c r="J63" i="9"/>
  <c r="N61" i="9"/>
  <c r="J61" i="9"/>
  <c r="N60" i="9"/>
  <c r="J60" i="9"/>
  <c r="N59" i="9"/>
  <c r="J59" i="9"/>
  <c r="N58" i="9"/>
  <c r="J58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8" i="9"/>
  <c r="N248" i="9" s="1"/>
  <c r="N252" i="9" s="1"/>
  <c r="N25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<sst xmlns="http://schemas.openxmlformats.org/spreadsheetml/2006/main" count="2416" uniqueCount="778">
  <si>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</si>
  <si>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</si>
  <si>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</si>
  <si>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</si>
  <si>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</si>
  <si>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</si>
  <si>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</si>
  <si>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</si>
  <si>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</si>
  <si>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</si>
  <si>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</si>
  <si>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</si>
  <si>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</si>
  <si>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</si>
  <si>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</si>
  <si>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</si>
  <si>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</si>
  <si>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</si>
  <si>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</si>
  <si>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</si>
  <si>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</si>
  <si>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</si>
  <si>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</si>
  <si>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</si>
  <si>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</si>
  <si>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</si>
  <si>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</si>
  <si>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</si>
  <si>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</si>
  <si>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</si>
  <si>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</si>
  <si>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</si>
  <si>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</si>
  <si>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</si>
  <si>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</si>
  <si>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</si>
  <si>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</si>
  <si>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</si>
  <si>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</si>
  <si>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</si>
  <si>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</si>
  <si>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</si>
  <si>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</si>
  <si>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</si>
  <si>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</si>
  <si>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</si>
  <si>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</si>
  <si>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</si>
  <si>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</si>
  <si>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</si>
  <si>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</si>
  <si>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</si>
  <si>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</si>
  <si>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</si>
  <si>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</si>
  <si>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</si>
  <si>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</si>
  <si>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</si>
  <si>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</si>
  <si>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</si>
  <si>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</si>
  <si>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</si>
  <si>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</si>
  <si>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</si>
  <si>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</si>
  <si>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</si>
  <si>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</si>
  <si>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</si>
  <si>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</si>
  <si>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</si>
  <si>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</si>
  <si>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</si>
  <si>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</si>
  <si>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</si>
  <si>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</si>
  <si>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</si>
  <si>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</si>
  <si>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</si>
  <si>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</si>
  <si>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</si>
  <si>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</si>
  <si>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</si>
  <si>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</si>
  <si>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</si>
  <si>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</si>
  <si>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</si>
  <si>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</si>
  <si>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</si>
  <si>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</si>
  <si>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</si>
  <si>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</si>
  <si>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</si>
  <si>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</si>
  <si>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</si>
  <si>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</si>
  <si>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</si>
  <si>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</si>
  <si>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</si>
  <si>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</si>
  <si>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</si>
  <si>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</si>
  <si>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</si>
  <si>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</si>
  <si>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</si>
  <si>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</si>
  <si>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</si>
  <si>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</si>
  <si>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</si>
  <si>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</si>
  <si>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</si>
  <si>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</si>
  <si>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</si>
  <si>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</si>
  <si>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</si>
  <si>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</si>
  <si>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</si>
  <si>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</si>
  <si>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</si>
  <si>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</si>
  <si>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</si>
  <si>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</si>
  <si>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</si>
  <si>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</si>
  <si>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</si>
  <si>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</si>
  <si>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</si>
  <si>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</si>
  <si>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</si>
  <si>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</si>
  <si>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</si>
  <si>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</si>
  <si>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</si>
  <si>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</si>
  <si>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</si>
  <si>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</si>
  <si>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</si>
  <si>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</si>
  <si>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</si>
  <si>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</si>
  <si>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</si>
  <si>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</si>
  <si>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</si>
  <si>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</si>
  <si>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</si>
  <si>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</si>
  <si>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</si>
  <si>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</si>
  <si>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</si>
  <si>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</si>
  <si>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</si>
  <si>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</si>
  <si>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</si>
  <si>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</si>
  <si>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</si>
  <si>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</si>
  <si>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</si>
  <si>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</si>
  <si>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</si>
  <si>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</si>
  <si>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</si>
  <si>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</si>
  <si>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</si>
  <si>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</si>
  <si>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</si>
  <si>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</si>
  <si>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</si>
  <si>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</si>
  <si>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</si>
  <si>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</si>
  <si>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</si>
  <si>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</si>
  <si>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</si>
  <si>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</si>
  <si>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</si>
  <si>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</si>
  <si>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</si>
  <si>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</si>
  <si>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</si>
  <si>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</si>
  <si>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</si>
  <si>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</si>
  <si>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</si>
  <si>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</si>
  <si>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</si>
  <si>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</si>
  <si>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</si>
  <si>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</si>
  <si>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</si>
  <si>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</si>
  <si>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</si>
  <si>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</si>
  <si>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</si>
  <si>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</si>
  <si>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</si>
  <si>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</si>
  <si>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</si>
  <si>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</si>
  <si>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</si>
  <si>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</si>
  <si>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</si>
  <si>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</si>
  <si>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</si>
  <si>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</si>
  <si>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</si>
  <si>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</si>
  <si>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</si>
  <si>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</si>
  <si>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</si>
  <si>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</si>
  <si>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</si>
  <si>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</si>
  <si>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</si>
  <si>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</si>
  <si>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</si>
  <si>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</si>
  <si>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</si>
  <si>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</si>
  <si>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</si>
  <si>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</si>
  <si>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</si>
  <si>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</si>
  <si>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</si>
  <si>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</si>
  <si>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</si>
  <si>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</si>
  <si>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</si>
  <si>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</si>
  <si>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</si>
  <si>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</si>
  <si>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</si>
  <si>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</si>
  <si>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</si>
  <si>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</si>
  <si>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</si>
  <si>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</si>
  <si>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</si>
  <si>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</si>
  <si>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</si>
  <si>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</si>
  <si>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</si>
  <si>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</si>
  <si>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</si>
  <si>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</si>
  <si>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</si>
  <si>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</si>
  <si>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</si>
  <si>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</si>
  <si>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</si>
  <si>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</si>
  <si>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</si>
  <si>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</si>
  <si>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</si>
  <si>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</si>
  <si>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</si>
  <si>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</si>
  <si>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</si>
  <si>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</si>
  <si>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</si>
  <si>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</si>
  <si>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</si>
  <si>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</si>
  <si>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</si>
  <si>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</si>
  <si>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</si>
  <si>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</si>
  <si>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</si>
  <si>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</si>
  <si>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</si>
  <si>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</si>
  <si>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</si>
  <si>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</si>
  <si>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</si>
  <si>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</si>
  <si>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</si>
  <si>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</si>
  <si>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</si>
  <si>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</si>
  <si>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</si>
  <si>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</si>
  <si>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</si>
  <si>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</si>
  <si>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</si>
  <si>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</si>
  <si>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</si>
  <si>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</si>
  <si>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</si>
  <si>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</si>
  <si>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</si>
  <si>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</si>
  <si>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</si>
  <si>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</si>
  <si>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</si>
  <si>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</si>
  <si>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</si>
  <si>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</si>
  <si>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</si>
  <si>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</si>
  <si>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</si>
  <si>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</si>
  <si>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</si>
  <si>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</si>
  <si>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</si>
  <si>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</si>
  <si>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</si>
  <si>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</si>
  <si>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</si>
  <si>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</si>
  <si>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</si>
  <si>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</si>
  <si>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</si>
  <si>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</si>
  <si>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</si>
  <si>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</si>
  <si>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</si>
  <si>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</si>
  <si>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</si>
  <si>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</si>
  <si>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</si>
  <si>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</si>
  <si>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</si>
  <si>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</si>
  <si>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</si>
  <si>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</si>
  <si>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</si>
  <si>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</si>
  <si>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</si>
  <si>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</si>
  <si>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</si>
  <si>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</si>
  <si>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</si>
  <si>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</si>
  <si>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</si>
  <si>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</si>
  <si>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</si>
  <si>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</si>
  <si>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</si>
  <si>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</si>
  <si>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</si>
  <si>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</si>
  <si>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</si>
  <si>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</si>
  <si>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</si>
  <si>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</si>
  <si>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</si>
  <si>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</si>
  <si>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</si>
  <si>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</si>
  <si>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</si>
  <si>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</si>
  <si>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</si>
  <si>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</si>
  <si>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</si>
  <si>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</si>
  <si>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</si>
  <si>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</si>
  <si>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</si>
  <si>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</si>
  <si>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</si>
  <si>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</si>
  <si>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</si>
  <si>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</si>
  <si>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</si>
  <si>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</si>
  <si>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</si>
  <si>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</si>
  <si>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</si>
  <si>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</si>
  <si>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</si>
  <si>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</si>
  <si>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</si>
  <si>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</si>
  <si>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</si>
  <si>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</si>
  <si>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</si>
  <si>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</si>
  <si>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</si>
  <si>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</si>
  <si>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</si>
  <si>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</si>
  <si>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</si>
  <si>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</si>
  <si>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</si>
  <si>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</si>
  <si>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</si>
  <si>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</si>
  <si>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</si>
  <si>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</si>
  <si>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</si>
  <si>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</si>
  <si>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</si>
  <si>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</si>
  <si>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</si>
  <si>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</si>
  <si>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</si>
  <si>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</si>
  <si>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</si>
  <si>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</si>
  <si>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</si>
  <si>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</si>
  <si>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</si>
  <si>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</si>
  <si>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</si>
  <si>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</si>
  <si>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</si>
  <si>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</si>
  <si>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</si>
  <si>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</si>
  <si>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</si>
  <si>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</si>
  <si>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</si>
  <si>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</si>
  <si>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</si>
  <si>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</si>
  <si>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</si>
  <si>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</si>
  <si>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</si>
  <si>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</si>
  <si>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</si>
  <si>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</si>
  <si>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</si>
  <si>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</si>
  <si>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</si>
  <si>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</si>
  <si>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</si>
  <si>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</si>
  <si>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</si>
  <si>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</si>
  <si>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</si>
  <si>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</si>
  <si>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</si>
  <si>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</si>
  <si>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</si>
  <si>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</si>
  <si>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</si>
  <si>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</si>
  <si>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</si>
  <si>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</si>
  <si>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</si>
  <si>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</si>
  <si>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</si>
  <si>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</si>
  <si>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</si>
  <si>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</si>
  <si>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</si>
  <si>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</si>
  <si>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</si>
  <si>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</si>
  <si>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</si>
  <si>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</si>
  <si>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</si>
  <si>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</si>
  <si>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</si>
  <si>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</si>
  <si>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</si>
  <si>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</si>
  <si>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</si>
  <si>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</si>
  <si>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</si>
  <si>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</si>
  <si>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</si>
  <si>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</si>
  <si>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</si>
  <si>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</si>
  <si>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</si>
  <si>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</si>
  <si>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</si>
  <si>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</si>
  <si>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</si>
  <si>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</si>
  <si>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</si>
  <si>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</si>
  <si>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</si>
  <si>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</si>
  <si>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</si>
  <si>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</si>
  <si>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</si>
  <si>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</si>
  <si>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</si>
  <si>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</si>
  <si>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</si>
  <si>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</si>
  <si>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</si>
  <si>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</si>
  <si>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</si>
  <si>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</si>
  <si>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</si>
  <si>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</si>
  <si>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</si>
  <si>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</si>
  <si>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</si>
  <si>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</si>
  <si>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</si>
  <si>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</si>
  <si>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</si>
  <si>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</si>
  <si>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</si>
  <si>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</si>
  <si>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</si>
  <si>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</si>
  <si>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</si>
  <si>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</si>
  <si>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</si>
  <si>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</si>
  <si>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</si>
  <si>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</si>
  <si>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</si>
  <si>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</si>
  <si>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</si>
  <si>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</si>
  <si>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</si>
  <si>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</si>
  <si>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</si>
  <si>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</si>
  <si>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</si>
  <si>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</si>
  <si>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</si>
  <si>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</si>
  <si>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</si>
  <si>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</si>
  <si>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</si>
  <si>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</si>
  <si>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</si>
  <si>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</si>
  <si>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</si>
  <si>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</si>
  <si>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</si>
  <si>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</si>
  <si>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</si>
  <si>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</si>
  <si>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</si>
  <si>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</si>
  <si>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</si>
  <si>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</si>
  <si>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</si>
  <si>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</si>
  <si>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</si>
  <si>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</si>
  <si>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</si>
  <si>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</si>
  <si>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</si>
  <si>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</si>
  <si>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</si>
  <si>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</si>
  <si>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</si>
  <si>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</si>
  <si>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</si>
  <si>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</si>
  <si>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</si>
  <si>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</si>
  <si>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</si>
  <si>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</si>
  <si>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</si>
  <si>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</si>
  <si>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</si>
  <si>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</si>
  <si>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</si>
  <si>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</si>
  <si>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</si>
  <si>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</si>
  <si>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</si>
  <si>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</si>
  <si>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</si>
  <si>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</si>
  <si>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</si>
  <si>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</si>
  <si>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</si>
  <si>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</si>
  <si>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</si>
  <si>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</si>
  <si>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</si>
  <si>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</si>
  <si>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</si>
  <si>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</si>
  <si>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</si>
  <si>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</si>
  <si>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</si>
  <si>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</si>
  <si>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</si>
  <si>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</si>
  <si>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</si>
  <si>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</si>
  <si>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</si>
  <si>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</si>
  <si>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</si>
  <si>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</si>
  <si>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</si>
  <si>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</si>
  <si>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</si>
  <si>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</si>
  <si>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</si>
  <si>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</si>
  <si>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</si>
  <si>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</si>
  <si>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</si>
  <si>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</si>
  <si>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</si>
  <si>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</si>
  <si>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</si>
  <si>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</si>
  <si>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</si>
  <si>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</si>
  <si>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</si>
  <si>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</si>
  <si>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</si>
  <si>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</si>
  <si>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</si>
  <si>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</si>
  <si>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</si>
  <si>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</si>
  <si>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</si>
  <si>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</si>
  <si>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</si>
  <si>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</si>
  <si>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</si>
  <si>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</si>
  <si>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</si>
  <si>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</si>
  <si>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</si>
  <si>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</si>
  <si>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</si>
  <si>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</si>
  <si>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</si>
  <si>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</si>
  <si>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</si>
  <si>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</si>
  <si>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</si>
  <si>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</si>
  <si>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</si>
  <si>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</si>
  <si>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</si>
  <si>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</si>
  <si>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</si>
  <si>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</si>
  <si>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</si>
  <si>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</si>
  <si>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</si>
  <si>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</si>
  <si>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</si>
  <si>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</si>
  <si>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</si>
  <si>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</si>
  <si>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</si>
  <si>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</si>
  <si>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</si>
  <si>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</si>
  <si>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</si>
  <si>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</si>
  <si>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</si>
  <si>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</si>
  <si>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</si>
  <si>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</si>
  <si>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</si>
  <si>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</si>
  <si>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</si>
  <si>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</si>
  <si>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</si>
  <si>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</si>
  <si>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</si>
  <si>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</si>
  <si>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</si>
  <si>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</si>
  <si>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</si>
  <si>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</si>
  <si>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</si>
  <si>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</si>
  <si>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</si>
  <si>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</si>
  <si>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</si>
  <si>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</si>
  <si>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</si>
  <si>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</si>
  <si>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</si>
  <si>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</si>
  <si>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</si>
  <si>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</si>
  <si>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</si>
  <si>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</si>
  <si>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</si>
  <si>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</si>
  <si>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</si>
  <si>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</si>
  <si>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</si>
  <si>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</si>
  <si>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</si>
  <si>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</si>
  <si>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</si>
  <si>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</si>
  <si>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</si>
  <si>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</si>
  <si>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</si>
  <si>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</si>
  <si>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</si>
  <si>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</si>
  <si>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</si>
  <si>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</si>
  <si>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</si>
  <si>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</si>
  <si>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</si>
  <si>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</si>
  <si>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</si>
  <si>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</si>
  <si>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</si>
  <si>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</si>
  <si>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</si>
  <si>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</si>
  <si>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</si>
  <si>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</si>
  <si>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</si>
  <si>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</si>
  <si>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</si>
  <si>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</si>
  <si>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</si>
  <si>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</si>
  <si>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</si>
  <si>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</si>
  <si>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</si>
  <si>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</si>
  <si>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</si>
  <si>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</si>
  <si>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</si>
  <si>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</si>
  <si>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</si>
  <si>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</si>
  <si>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</si>
  <si>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</si>
  <si>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</si>
  <si>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</si>
  <si>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MI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</si>
  <si>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</si>
  <si>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</si>
  <si>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</si>
  <si>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</si>
  <si>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</si>
  <si>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</si>
  <si>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</si>
  <si>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</si>
  <si>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</si>
  <si>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</si>
  <si>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</si>
  <si>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</si>
  <si>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</si>
  <si>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</si>
  <si>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</si>
  <si>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</si>
  <si>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</si>
  <si>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</si>
  <si>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</si>
  <si>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</si>
  <si>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</si>
  <si>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</si>
  <si>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19170--</t>
  </si>
  <si>
    <t>19184--</t>
  </si>
  <si>
    <t>19199--</t>
  </si>
  <si>
    <t>19204--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</si>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</sst>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800000"/>
      <color rgb="FF0000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47" t="s">
        <v>55</v>
      </c>
      <c r="B55" s="328" t="s">
        <v>56</v>
      </c>
      <c r="C55" s="835" t="s">
        <v>62</v>
      </c>
      <c r="D55" s="329"/>
      <c r="E55" s="47"/>
      <c r="F55" s="320">
        <v>319.5</v>
      </c>
      <c r="G55" s="321">
        <v>44200</v>
      </c>
      <c r="H55" s="83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49" t="s">
        <v>35</v>
      </c>
      <c r="P55" s="85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48"/>
      <c r="B56" s="328" t="s">
        <v>58</v>
      </c>
      <c r="C56" s="836"/>
      <c r="D56" s="330"/>
      <c r="E56" s="47"/>
      <c r="F56" s="51">
        <v>184.1</v>
      </c>
      <c r="G56" s="87">
        <v>44200</v>
      </c>
      <c r="H56" s="83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50"/>
      <c r="P56" s="85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39" t="s">
        <v>55</v>
      </c>
      <c r="B60" s="292" t="s">
        <v>58</v>
      </c>
      <c r="C60" s="841" t="s">
        <v>57</v>
      </c>
      <c r="D60" s="293"/>
      <c r="E60" s="93"/>
      <c r="F60" s="51">
        <v>195.3</v>
      </c>
      <c r="G60" s="87">
        <v>44207</v>
      </c>
      <c r="H60" s="84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57" t="s">
        <v>35</v>
      </c>
      <c r="P60" s="84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40"/>
      <c r="B61" s="292" t="s">
        <v>56</v>
      </c>
      <c r="C61" s="842"/>
      <c r="D61" s="293"/>
      <c r="E61" s="93"/>
      <c r="F61" s="51">
        <v>344.7</v>
      </c>
      <c r="G61" s="87">
        <v>44207</v>
      </c>
      <c r="H61" s="84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58"/>
      <c r="P61" s="84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53" t="s">
        <v>55</v>
      </c>
      <c r="B63" s="86" t="s">
        <v>58</v>
      </c>
      <c r="C63" s="824" t="s">
        <v>115</v>
      </c>
      <c r="D63" s="91"/>
      <c r="E63" s="93"/>
      <c r="F63" s="51">
        <v>413.7</v>
      </c>
      <c r="G63" s="49">
        <v>44211</v>
      </c>
      <c r="H63" s="86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62" t="s">
        <v>35</v>
      </c>
      <c r="P63" s="83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54"/>
      <c r="B64" s="86" t="s">
        <v>56</v>
      </c>
      <c r="C64" s="859"/>
      <c r="D64" s="91"/>
      <c r="E64" s="93"/>
      <c r="F64" s="51">
        <v>542.70000000000005</v>
      </c>
      <c r="G64" s="419">
        <v>44211</v>
      </c>
      <c r="H64" s="86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63"/>
      <c r="P64" s="831"/>
      <c r="Q64" s="94"/>
      <c r="R64" s="40"/>
      <c r="S64" s="41"/>
      <c r="T64" s="42"/>
      <c r="U64" s="43"/>
      <c r="V64" s="44"/>
    </row>
    <row r="65" spans="1:22" ht="31.5" customHeight="1" x14ac:dyDescent="0.3">
      <c r="A65" s="866" t="s">
        <v>55</v>
      </c>
      <c r="B65" s="396" t="s">
        <v>56</v>
      </c>
      <c r="C65" s="868" t="s">
        <v>127</v>
      </c>
      <c r="D65" s="91"/>
      <c r="E65" s="93"/>
      <c r="F65" s="51">
        <v>874.2</v>
      </c>
      <c r="G65" s="420">
        <v>44214</v>
      </c>
      <c r="H65" s="86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64" t="s">
        <v>35</v>
      </c>
      <c r="P65" s="80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67"/>
      <c r="B66" s="396" t="s">
        <v>56</v>
      </c>
      <c r="C66" s="869"/>
      <c r="D66" s="96"/>
      <c r="E66" s="97"/>
      <c r="F66" s="51">
        <v>265.60000000000002</v>
      </c>
      <c r="G66" s="419">
        <v>44214</v>
      </c>
      <c r="H66" s="87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65"/>
      <c r="P66" s="809"/>
      <c r="Q66" s="94"/>
      <c r="R66" s="40"/>
      <c r="S66" s="41"/>
      <c r="T66" s="42"/>
      <c r="U66" s="43"/>
      <c r="V66" s="44"/>
    </row>
    <row r="67" spans="1:22" ht="17.25" customHeight="1" x14ac:dyDescent="0.3">
      <c r="A67" s="822" t="s">
        <v>55</v>
      </c>
      <c r="B67" s="396" t="s">
        <v>56</v>
      </c>
      <c r="C67" s="824" t="s">
        <v>186</v>
      </c>
      <c r="D67" s="96"/>
      <c r="E67" s="97"/>
      <c r="F67" s="418">
        <v>327.7</v>
      </c>
      <c r="G67" s="826">
        <v>44216</v>
      </c>
      <c r="H67" s="82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64" t="s">
        <v>35</v>
      </c>
      <c r="P67" s="80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23"/>
      <c r="B68" s="396" t="s">
        <v>58</v>
      </c>
      <c r="C68" s="825"/>
      <c r="D68" s="96"/>
      <c r="E68" s="97"/>
      <c r="F68" s="418">
        <v>308.2</v>
      </c>
      <c r="G68" s="827"/>
      <c r="H68" s="82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65"/>
      <c r="P68" s="80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20" t="s">
        <v>171</v>
      </c>
      <c r="B78" s="441" t="s">
        <v>172</v>
      </c>
      <c r="C78" s="814" t="s">
        <v>180</v>
      </c>
      <c r="D78" s="438"/>
      <c r="E78" s="97"/>
      <c r="F78" s="51">
        <v>151.80000000000001</v>
      </c>
      <c r="G78" s="49">
        <v>44221</v>
      </c>
      <c r="H78" s="81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64" t="s">
        <v>35</v>
      </c>
      <c r="P78" s="81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21"/>
      <c r="B79" s="437" t="s">
        <v>181</v>
      </c>
      <c r="C79" s="815"/>
      <c r="D79" s="438"/>
      <c r="E79" s="97"/>
      <c r="F79" s="51">
        <v>441</v>
      </c>
      <c r="G79" s="49">
        <v>44221</v>
      </c>
      <c r="H79" s="81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65"/>
      <c r="P79" s="811"/>
      <c r="Q79" s="39"/>
      <c r="R79" s="40"/>
      <c r="S79" s="41"/>
      <c r="T79" s="41"/>
      <c r="U79" s="43"/>
      <c r="V79" s="44"/>
    </row>
    <row r="80" spans="1:22" ht="17.25" x14ac:dyDescent="0.3">
      <c r="A80" s="812" t="s">
        <v>171</v>
      </c>
      <c r="B80" s="437" t="s">
        <v>181</v>
      </c>
      <c r="C80" s="814" t="s">
        <v>182</v>
      </c>
      <c r="D80" s="438"/>
      <c r="E80" s="97"/>
      <c r="F80" s="51">
        <v>103</v>
      </c>
      <c r="G80" s="49">
        <v>44226</v>
      </c>
      <c r="H80" s="81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18" t="s">
        <v>35</v>
      </c>
      <c r="P80" s="80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13"/>
      <c r="B81" s="442" t="s">
        <v>172</v>
      </c>
      <c r="C81" s="815"/>
      <c r="D81" s="438"/>
      <c r="E81" s="97"/>
      <c r="F81" s="51">
        <f>23.2+20+94.2</f>
        <v>137.4</v>
      </c>
      <c r="G81" s="49">
        <v>44226</v>
      </c>
      <c r="H81" s="81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19"/>
      <c r="P81" s="80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55" t="s">
        <v>19</v>
      </c>
      <c r="G236" s="855"/>
      <c r="H236" s="85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34" t="s">
        <v>89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79" t="s">
        <v>138</v>
      </c>
      <c r="B38" s="328" t="s">
        <v>56</v>
      </c>
      <c r="C38" s="877" t="s">
        <v>184</v>
      </c>
      <c r="D38" s="329"/>
      <c r="E38" s="47"/>
      <c r="F38" s="320">
        <v>1321.6</v>
      </c>
      <c r="G38" s="321">
        <v>44228</v>
      </c>
      <c r="H38" s="88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49" t="s">
        <v>35</v>
      </c>
      <c r="P38" s="85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80"/>
      <c r="B39" s="328" t="s">
        <v>139</v>
      </c>
      <c r="C39" s="878"/>
      <c r="D39" s="330"/>
      <c r="E39" s="47"/>
      <c r="F39" s="51">
        <v>69.599999999999994</v>
      </c>
      <c r="G39" s="87">
        <v>44228</v>
      </c>
      <c r="H39" s="88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50"/>
      <c r="P39" s="85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71" t="s">
        <v>138</v>
      </c>
      <c r="B44" s="86" t="s">
        <v>56</v>
      </c>
      <c r="C44" s="887" t="s">
        <v>217</v>
      </c>
      <c r="D44" s="69"/>
      <c r="E44" s="47"/>
      <c r="F44" s="51">
        <v>961.2</v>
      </c>
      <c r="G44" s="873">
        <v>44242</v>
      </c>
      <c r="H44" s="88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75" t="s">
        <v>35</v>
      </c>
      <c r="P44" s="88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72"/>
      <c r="B45" s="292" t="s">
        <v>58</v>
      </c>
      <c r="C45" s="888"/>
      <c r="D45" s="293"/>
      <c r="E45" s="93"/>
      <c r="F45" s="51">
        <v>199.4</v>
      </c>
      <c r="G45" s="874"/>
      <c r="H45" s="89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76"/>
      <c r="P45" s="88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2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62"/>
      <c r="P50" s="83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2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83"/>
      <c r="P51" s="88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55" t="s">
        <v>19</v>
      </c>
      <c r="G67" s="855"/>
      <c r="H67" s="85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160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47" t="s">
        <v>55</v>
      </c>
      <c r="B55" s="328" t="s">
        <v>56</v>
      </c>
      <c r="C55" s="877" t="s">
        <v>316</v>
      </c>
      <c r="D55" s="330"/>
      <c r="E55" s="47"/>
      <c r="F55" s="519">
        <f>270.8+233.4</f>
        <v>504.20000000000005</v>
      </c>
      <c r="G55" s="87">
        <v>44270</v>
      </c>
      <c r="H55" s="83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97" t="s">
        <v>224</v>
      </c>
      <c r="P55" s="89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48"/>
      <c r="B56" s="328" t="s">
        <v>56</v>
      </c>
      <c r="C56" s="878"/>
      <c r="D56" s="330"/>
      <c r="E56" s="47"/>
      <c r="F56" s="519">
        <v>936.4</v>
      </c>
      <c r="G56" s="87">
        <v>44270</v>
      </c>
      <c r="H56" s="83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98"/>
      <c r="P56" s="90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9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9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62" t="s">
        <v>206</v>
      </c>
      <c r="P59" s="83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9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9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83"/>
      <c r="P60" s="88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91" t="s">
        <v>19</v>
      </c>
      <c r="G222" s="891"/>
      <c r="H222" s="89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267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01" t="s">
        <v>347</v>
      </c>
      <c r="M13" s="90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55" t="s">
        <v>19</v>
      </c>
      <c r="G226" s="855"/>
      <c r="H226" s="85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342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03" t="s">
        <v>35</v>
      </c>
      <c r="P59" s="91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05"/>
      <c r="P60" s="916"/>
      <c r="Q60" s="94"/>
      <c r="R60" s="40"/>
      <c r="S60" s="41"/>
      <c r="T60" s="42"/>
      <c r="U60" s="43"/>
      <c r="V60" s="44"/>
    </row>
    <row r="61" spans="1:24" ht="18.75" customHeight="1" x14ac:dyDescent="0.3">
      <c r="A61" s="926" t="s">
        <v>55</v>
      </c>
      <c r="B61" s="328" t="s">
        <v>56</v>
      </c>
      <c r="C61" s="841" t="s">
        <v>456</v>
      </c>
      <c r="D61" s="293"/>
      <c r="E61" s="93"/>
      <c r="F61" s="51">
        <v>1021.2</v>
      </c>
      <c r="G61" s="49">
        <v>44347</v>
      </c>
      <c r="H61" s="92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28" t="s">
        <v>35</v>
      </c>
      <c r="P61" s="92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94"/>
      <c r="B62" s="328" t="s">
        <v>397</v>
      </c>
      <c r="C62" s="842"/>
      <c r="D62" s="293"/>
      <c r="E62" s="93"/>
      <c r="F62" s="51">
        <v>97.9</v>
      </c>
      <c r="G62" s="49">
        <v>44347</v>
      </c>
      <c r="H62" s="87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65"/>
      <c r="P62" s="80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5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62"/>
      <c r="P63" s="83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2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83"/>
      <c r="P64" s="88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17" t="s">
        <v>24</v>
      </c>
      <c r="B68" s="599" t="s">
        <v>401</v>
      </c>
      <c r="C68" s="920" t="s">
        <v>402</v>
      </c>
      <c r="D68" s="600"/>
      <c r="E68" s="97"/>
      <c r="F68" s="320">
        <f>115+102.2+84.9+48</f>
        <v>350.1</v>
      </c>
      <c r="G68" s="321">
        <v>44319</v>
      </c>
      <c r="H68" s="83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49" t="s">
        <v>224</v>
      </c>
      <c r="P68" s="85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18"/>
      <c r="B69" s="599" t="s">
        <v>399</v>
      </c>
      <c r="C69" s="921"/>
      <c r="D69" s="600"/>
      <c r="E69" s="97"/>
      <c r="F69" s="320">
        <f>86.8+94.2+29.3</f>
        <v>210.3</v>
      </c>
      <c r="G69" s="321">
        <v>44319</v>
      </c>
      <c r="H69" s="92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24"/>
      <c r="P69" s="92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19"/>
      <c r="B70" s="599" t="s">
        <v>403</v>
      </c>
      <c r="C70" s="922"/>
      <c r="D70" s="600"/>
      <c r="E70" s="97"/>
      <c r="F70" s="320">
        <v>23.4</v>
      </c>
      <c r="G70" s="321">
        <v>44319</v>
      </c>
      <c r="H70" s="83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50"/>
      <c r="P70" s="85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09" t="s">
        <v>24</v>
      </c>
      <c r="B82" s="659" t="s">
        <v>478</v>
      </c>
      <c r="C82" s="814" t="s">
        <v>479</v>
      </c>
      <c r="D82" s="438"/>
      <c r="E82" s="97"/>
      <c r="F82" s="418">
        <v>2525.1999999999998</v>
      </c>
      <c r="G82" s="826">
        <v>44341</v>
      </c>
      <c r="H82" s="88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03" t="s">
        <v>206</v>
      </c>
      <c r="P82" s="906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10"/>
      <c r="B83" s="659" t="s">
        <v>438</v>
      </c>
      <c r="C83" s="912"/>
      <c r="D83" s="438"/>
      <c r="E83" s="97"/>
      <c r="F83" s="418">
        <v>4048</v>
      </c>
      <c r="G83" s="914"/>
      <c r="H83" s="913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04"/>
      <c r="P83" s="907"/>
      <c r="Q83" s="94"/>
      <c r="R83" s="40"/>
      <c r="S83" s="41"/>
      <c r="T83" s="42"/>
      <c r="U83" s="43"/>
      <c r="V83" s="44"/>
    </row>
    <row r="84" spans="1:22" ht="17.25" x14ac:dyDescent="0.3">
      <c r="A84" s="910"/>
      <c r="B84" s="659" t="s">
        <v>481</v>
      </c>
      <c r="C84" s="912"/>
      <c r="D84" s="438"/>
      <c r="E84" s="97"/>
      <c r="F84" s="418">
        <v>2185.8000000000002</v>
      </c>
      <c r="G84" s="914"/>
      <c r="H84" s="913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04"/>
      <c r="P84" s="907"/>
      <c r="Q84" s="94"/>
      <c r="R84" s="40"/>
      <c r="S84" s="41"/>
      <c r="T84" s="42"/>
      <c r="U84" s="43"/>
      <c r="V84" s="44"/>
    </row>
    <row r="85" spans="1:22" ht="17.25" x14ac:dyDescent="0.3">
      <c r="A85" s="910"/>
      <c r="B85" s="659" t="s">
        <v>482</v>
      </c>
      <c r="C85" s="912"/>
      <c r="D85" s="438"/>
      <c r="E85" s="97"/>
      <c r="F85" s="418">
        <v>413</v>
      </c>
      <c r="G85" s="914"/>
      <c r="H85" s="913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04"/>
      <c r="P85" s="907"/>
      <c r="Q85" s="94"/>
      <c r="R85" s="40"/>
      <c r="S85" s="41"/>
      <c r="T85" s="42"/>
      <c r="U85" s="43"/>
      <c r="V85" s="44"/>
    </row>
    <row r="86" spans="1:22" ht="17.25" x14ac:dyDescent="0.3">
      <c r="A86" s="910"/>
      <c r="B86" s="659" t="s">
        <v>58</v>
      </c>
      <c r="C86" s="912"/>
      <c r="D86" s="438"/>
      <c r="E86" s="97"/>
      <c r="F86" s="418">
        <v>518</v>
      </c>
      <c r="G86" s="914"/>
      <c r="H86" s="913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04"/>
      <c r="P86" s="907"/>
      <c r="Q86" s="94"/>
      <c r="R86" s="40"/>
      <c r="S86" s="41"/>
      <c r="T86" s="42"/>
      <c r="U86" s="43"/>
      <c r="V86" s="44"/>
    </row>
    <row r="87" spans="1:22" ht="17.25" x14ac:dyDescent="0.3">
      <c r="A87" s="910"/>
      <c r="B87" s="659" t="s">
        <v>483</v>
      </c>
      <c r="C87" s="912"/>
      <c r="D87" s="438"/>
      <c r="E87" s="97"/>
      <c r="F87" s="418">
        <v>1848.4</v>
      </c>
      <c r="G87" s="914"/>
      <c r="H87" s="913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04"/>
      <c r="P87" s="907"/>
      <c r="Q87" s="94"/>
      <c r="R87" s="40"/>
      <c r="S87" s="41"/>
      <c r="T87" s="42"/>
      <c r="U87" s="43"/>
      <c r="V87" s="44"/>
    </row>
    <row r="88" spans="1:22" ht="17.25" x14ac:dyDescent="0.3">
      <c r="A88" s="910"/>
      <c r="B88" s="659" t="s">
        <v>484</v>
      </c>
      <c r="C88" s="912"/>
      <c r="D88" s="438"/>
      <c r="E88" s="97"/>
      <c r="F88" s="418">
        <v>744</v>
      </c>
      <c r="G88" s="914"/>
      <c r="H88" s="913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04"/>
      <c r="P88" s="907"/>
      <c r="Q88" s="94"/>
      <c r="R88" s="40"/>
      <c r="S88" s="41"/>
      <c r="T88" s="42"/>
      <c r="U88" s="43"/>
      <c r="V88" s="44"/>
    </row>
    <row r="89" spans="1:22" ht="18" thickBot="1" x14ac:dyDescent="0.35">
      <c r="A89" s="911"/>
      <c r="B89" s="659" t="s">
        <v>485</v>
      </c>
      <c r="C89" s="815"/>
      <c r="D89" s="438"/>
      <c r="E89" s="97"/>
      <c r="F89" s="418">
        <v>1469</v>
      </c>
      <c r="G89" s="827"/>
      <c r="H89" s="89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05"/>
      <c r="P89" s="908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55" t="s">
        <v>19</v>
      </c>
      <c r="G253" s="855"/>
      <c r="H253" s="85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426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47" t="s">
        <v>55</v>
      </c>
      <c r="B54" s="328" t="s">
        <v>56</v>
      </c>
      <c r="C54" s="940" t="s">
        <v>521</v>
      </c>
      <c r="D54" s="608"/>
      <c r="E54" s="607"/>
      <c r="F54" s="51">
        <v>1499.2</v>
      </c>
      <c r="G54" s="87">
        <v>44361</v>
      </c>
      <c r="H54" s="94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38" t="s">
        <v>224</v>
      </c>
      <c r="P54" s="93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48"/>
      <c r="B55" s="328" t="s">
        <v>441</v>
      </c>
      <c r="C55" s="941"/>
      <c r="D55" s="608"/>
      <c r="E55" s="607"/>
      <c r="F55" s="51">
        <v>90</v>
      </c>
      <c r="G55" s="87">
        <v>44361</v>
      </c>
      <c r="H55" s="94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38"/>
      <c r="P55" s="939"/>
      <c r="Q55" s="508"/>
      <c r="R55" s="40"/>
      <c r="S55" s="67"/>
      <c r="T55" s="67"/>
      <c r="U55" s="43"/>
      <c r="V55" s="326"/>
    </row>
    <row r="56" spans="1:24" ht="23.25" customHeight="1" x14ac:dyDescent="0.3">
      <c r="A56" s="942" t="s">
        <v>55</v>
      </c>
      <c r="B56" s="328" t="s">
        <v>56</v>
      </c>
      <c r="C56" s="944" t="s">
        <v>524</v>
      </c>
      <c r="D56" s="608"/>
      <c r="E56" s="607"/>
      <c r="F56" s="51">
        <v>1318</v>
      </c>
      <c r="G56" s="87">
        <v>44368</v>
      </c>
      <c r="H56" s="88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64" t="s">
        <v>224</v>
      </c>
      <c r="P56" s="94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43"/>
      <c r="B57" s="328" t="s">
        <v>441</v>
      </c>
      <c r="C57" s="944"/>
      <c r="D57" s="608"/>
      <c r="E57" s="607"/>
      <c r="F57" s="51">
        <v>112.8</v>
      </c>
      <c r="G57" s="87">
        <v>44368</v>
      </c>
      <c r="H57" s="89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65"/>
      <c r="P57" s="948"/>
      <c r="Q57" s="508"/>
      <c r="R57" s="40"/>
      <c r="S57" s="67"/>
      <c r="T57" s="67"/>
      <c r="U57" s="43"/>
      <c r="V57" s="44"/>
    </row>
    <row r="58" spans="1:24" ht="26.25" customHeight="1" x14ac:dyDescent="0.3">
      <c r="A58" s="871" t="s">
        <v>55</v>
      </c>
      <c r="B58" s="328" t="s">
        <v>56</v>
      </c>
      <c r="C58" s="868" t="s">
        <v>525</v>
      </c>
      <c r="D58" s="608"/>
      <c r="E58" s="607"/>
      <c r="F58" s="51">
        <v>1272.8</v>
      </c>
      <c r="G58" s="949">
        <v>44375</v>
      </c>
      <c r="H58" s="93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64" t="s">
        <v>224</v>
      </c>
      <c r="P58" s="94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72"/>
      <c r="B59" s="292" t="s">
        <v>441</v>
      </c>
      <c r="C59" s="869"/>
      <c r="D59" s="610"/>
      <c r="E59" s="609"/>
      <c r="F59" s="51">
        <v>91.4</v>
      </c>
      <c r="G59" s="950"/>
      <c r="H59" s="93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65"/>
      <c r="P59" s="94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32" t="s">
        <v>451</v>
      </c>
      <c r="B72" s="659" t="s">
        <v>452</v>
      </c>
      <c r="C72" s="930" t="s">
        <v>453</v>
      </c>
      <c r="D72" s="660"/>
      <c r="E72" s="613"/>
      <c r="F72" s="51">
        <v>202.02</v>
      </c>
      <c r="G72" s="87">
        <v>44361</v>
      </c>
      <c r="H72" s="934" t="s">
        <v>455</v>
      </c>
      <c r="I72" s="48">
        <v>202.02</v>
      </c>
      <c r="J72" s="35">
        <f t="shared" si="0"/>
        <v>0</v>
      </c>
      <c r="K72" s="56">
        <v>55</v>
      </c>
      <c r="L72" s="936" t="s">
        <v>460</v>
      </c>
      <c r="M72" s="93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33"/>
      <c r="B73" s="659" t="s">
        <v>454</v>
      </c>
      <c r="C73" s="931"/>
      <c r="D73" s="660"/>
      <c r="E73" s="613"/>
      <c r="F73" s="51">
        <v>72.849999999999994</v>
      </c>
      <c r="G73" s="87">
        <v>44361</v>
      </c>
      <c r="H73" s="935"/>
      <c r="I73" s="48">
        <v>72.849999999999994</v>
      </c>
      <c r="J73" s="35">
        <f t="shared" si="0"/>
        <v>0</v>
      </c>
      <c r="K73" s="56">
        <v>100</v>
      </c>
      <c r="L73" s="936"/>
      <c r="M73" s="93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55" t="s">
        <v>19</v>
      </c>
      <c r="G243" s="855"/>
      <c r="H243" s="85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502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59" t="s">
        <v>440</v>
      </c>
      <c r="B53" s="328" t="s">
        <v>56</v>
      </c>
      <c r="C53" s="877" t="s">
        <v>558</v>
      </c>
      <c r="D53" s="716"/>
      <c r="E53" s="607"/>
      <c r="F53" s="320">
        <v>1888.8</v>
      </c>
      <c r="G53" s="321">
        <v>44382</v>
      </c>
      <c r="H53" s="88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9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60"/>
      <c r="B54" s="328" t="s">
        <v>441</v>
      </c>
      <c r="C54" s="878"/>
      <c r="D54" s="717"/>
      <c r="E54" s="607"/>
      <c r="F54" s="51">
        <v>101.8</v>
      </c>
      <c r="G54" s="87">
        <v>44382</v>
      </c>
      <c r="H54" s="88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9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93" t="s">
        <v>551</v>
      </c>
      <c r="B60" s="736" t="s">
        <v>552</v>
      </c>
      <c r="C60" s="953" t="s">
        <v>553</v>
      </c>
      <c r="D60" s="707"/>
      <c r="E60" s="609"/>
      <c r="F60" s="51">
        <v>9342.59</v>
      </c>
      <c r="G60" s="955">
        <v>44391</v>
      </c>
      <c r="H60" s="86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49" t="s">
        <v>224</v>
      </c>
      <c r="P60" s="957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94"/>
      <c r="B61" s="599" t="s">
        <v>53</v>
      </c>
      <c r="C61" s="954"/>
      <c r="D61" s="707"/>
      <c r="E61" s="609"/>
      <c r="F61" s="51">
        <v>1320</v>
      </c>
      <c r="G61" s="956"/>
      <c r="H61" s="870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50"/>
      <c r="P61" s="958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51"/>
      <c r="M73" s="952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51"/>
      <c r="M74" s="95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55" t="s">
        <v>19</v>
      </c>
      <c r="G244" s="855"/>
      <c r="H244" s="856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598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4" t="s">
        <v>731</v>
      </c>
      <c r="V4" s="805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4" t="s">
        <v>731</v>
      </c>
      <c r="V6" s="805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4" t="s">
        <v>731</v>
      </c>
      <c r="V7" s="805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4" t="s">
        <v>731</v>
      </c>
      <c r="V8" s="805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4" t="s">
        <v>731</v>
      </c>
      <c r="V9" s="805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4" t="s">
        <v>731</v>
      </c>
      <c r="V10" s="805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4" t="s">
        <v>731</v>
      </c>
      <c r="V11" s="805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4" t="s">
        <v>731</v>
      </c>
      <c r="V12" s="805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4" t="s">
        <v>731</v>
      </c>
      <c r="V13" s="805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6" t="s">
        <v>748</v>
      </c>
      <c r="V14" s="807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6" t="s">
        <v>748</v>
      </c>
      <c r="V15" s="807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6" t="s">
        <v>748</v>
      </c>
      <c r="V16" s="807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6" t="s">
        <v>748</v>
      </c>
      <c r="V17" s="807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6" t="s">
        <v>748</v>
      </c>
      <c r="V18" s="807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6" t="s">
        <v>748</v>
      </c>
      <c r="V19" s="807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6" t="s">
        <v>748</v>
      </c>
      <c r="V20" s="807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6" t="s">
        <v>59</v>
      </c>
      <c r="V21" s="807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720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6" t="s">
        <v>748</v>
      </c>
      <c r="V22" s="807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721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6"/>
      <c r="V23" s="807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65" t="s">
        <v>55</v>
      </c>
      <c r="B54" s="292" t="s">
        <v>56</v>
      </c>
      <c r="C54" s="967" t="s">
        <v>621</v>
      </c>
      <c r="D54" s="716"/>
      <c r="E54" s="607"/>
      <c r="F54" s="327">
        <v>1300.4050999999999</v>
      </c>
      <c r="G54" s="321">
        <v>44410</v>
      </c>
      <c r="H54" s="94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897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66"/>
      <c r="B55" s="292" t="s">
        <v>397</v>
      </c>
      <c r="C55" s="968"/>
      <c r="D55" s="717"/>
      <c r="E55" s="607"/>
      <c r="F55" s="51">
        <v>99.4</v>
      </c>
      <c r="G55" s="87">
        <v>44410</v>
      </c>
      <c r="H55" s="94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898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69" t="s">
        <v>55</v>
      </c>
      <c r="B59" s="328" t="s">
        <v>56</v>
      </c>
      <c r="C59" s="824" t="s">
        <v>675</v>
      </c>
      <c r="D59" s="608"/>
      <c r="E59" s="607"/>
      <c r="F59" s="51">
        <v>185</v>
      </c>
      <c r="G59" s="49">
        <v>44425</v>
      </c>
      <c r="H59" s="961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64" t="s">
        <v>35</v>
      </c>
      <c r="P59" s="963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70"/>
      <c r="B60" s="328" t="s">
        <v>397</v>
      </c>
      <c r="C60" s="825"/>
      <c r="D60" s="608"/>
      <c r="E60" s="607"/>
      <c r="F60" s="51">
        <v>112.5</v>
      </c>
      <c r="G60" s="49">
        <v>44425</v>
      </c>
      <c r="H60" s="962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65"/>
      <c r="P60" s="964"/>
      <c r="Q60" s="508"/>
      <c r="R60" s="40"/>
      <c r="S60" s="67"/>
      <c r="T60" s="67"/>
      <c r="U60" s="43"/>
      <c r="V60" s="44"/>
    </row>
    <row r="61" spans="1:24" ht="17.25" x14ac:dyDescent="0.3">
      <c r="A61" s="969" t="s">
        <v>55</v>
      </c>
      <c r="B61" s="292" t="s">
        <v>56</v>
      </c>
      <c r="C61" s="824" t="s">
        <v>676</v>
      </c>
      <c r="D61" s="608"/>
      <c r="E61" s="607"/>
      <c r="F61" s="51">
        <v>190.4</v>
      </c>
      <c r="G61" s="49">
        <v>44427</v>
      </c>
      <c r="H61" s="961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64" t="s">
        <v>35</v>
      </c>
      <c r="P61" s="963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71"/>
      <c r="B62" s="292" t="s">
        <v>397</v>
      </c>
      <c r="C62" s="825"/>
      <c r="D62" s="608"/>
      <c r="E62" s="607"/>
      <c r="F62" s="51">
        <f>103.9+104.4</f>
        <v>208.3</v>
      </c>
      <c r="G62" s="49">
        <v>44427</v>
      </c>
      <c r="H62" s="962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65"/>
      <c r="P62" s="964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32" t="s">
        <v>55</v>
      </c>
      <c r="B64" s="292" t="s">
        <v>56</v>
      </c>
      <c r="C64" s="930" t="s">
        <v>704</v>
      </c>
      <c r="D64" s="717"/>
      <c r="E64" s="607"/>
      <c r="F64" s="51">
        <v>1160.2</v>
      </c>
      <c r="G64" s="87">
        <v>44431</v>
      </c>
      <c r="H64" s="93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73" t="s">
        <v>35</v>
      </c>
      <c r="P64" s="975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72"/>
      <c r="B65" s="292" t="s">
        <v>397</v>
      </c>
      <c r="C65" s="931"/>
      <c r="D65" s="717"/>
      <c r="E65" s="607"/>
      <c r="F65" s="51">
        <v>117.2</v>
      </c>
      <c r="G65" s="87">
        <v>44431</v>
      </c>
      <c r="H65" s="93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74"/>
      <c r="P65" s="976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719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32" t="s">
        <v>55</v>
      </c>
      <c r="B67" s="292" t="s">
        <v>56</v>
      </c>
      <c r="C67" s="824" t="s">
        <v>714</v>
      </c>
      <c r="D67" s="608"/>
      <c r="E67" s="607"/>
      <c r="F67" s="51">
        <v>162</v>
      </c>
      <c r="G67" s="49">
        <v>44434</v>
      </c>
      <c r="H67" s="961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64" t="s">
        <v>35</v>
      </c>
      <c r="P67" s="963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72"/>
      <c r="B68" s="292" t="s">
        <v>397</v>
      </c>
      <c r="C68" s="825"/>
      <c r="D68" s="608"/>
      <c r="E68" s="607"/>
      <c r="F68" s="51">
        <f>85.3+107.2</f>
        <v>192.5</v>
      </c>
      <c r="G68" s="49">
        <v>44434</v>
      </c>
      <c r="H68" s="962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65"/>
      <c r="P68" s="964"/>
      <c r="Q68" s="508"/>
      <c r="R68" s="40"/>
      <c r="S68" s="67"/>
      <c r="T68" s="67"/>
      <c r="U68" s="43"/>
      <c r="V68" s="44"/>
    </row>
    <row r="69" spans="1:22" ht="17.25" x14ac:dyDescent="0.3">
      <c r="A69" s="932" t="s">
        <v>55</v>
      </c>
      <c r="B69" s="292" t="s">
        <v>56</v>
      </c>
      <c r="C69" s="824" t="s">
        <v>715</v>
      </c>
      <c r="D69" s="608"/>
      <c r="E69" s="607"/>
      <c r="F69" s="51">
        <f>164.4+166</f>
        <v>330.4</v>
      </c>
      <c r="G69" s="49">
        <v>44435</v>
      </c>
      <c r="H69" s="961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64" t="s">
        <v>35</v>
      </c>
      <c r="P69" s="963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33"/>
      <c r="B70" s="292" t="s">
        <v>397</v>
      </c>
      <c r="C70" s="825"/>
      <c r="D70" s="608"/>
      <c r="E70" s="607"/>
      <c r="F70" s="51">
        <v>140.5</v>
      </c>
      <c r="G70" s="49">
        <v>44435</v>
      </c>
      <c r="H70" s="962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65"/>
      <c r="P70" s="964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716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717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51"/>
      <c r="M89" s="9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51"/>
      <c r="M90" s="9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55" t="s">
        <v>19</v>
      </c>
      <c r="G260" s="855"/>
      <c r="H260" s="856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1"/>
  <sheetViews>
    <sheetView tabSelected="1"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D27" sqref="D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657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722</v>
      </c>
      <c r="I4" s="34">
        <v>22515</v>
      </c>
      <c r="J4" s="35">
        <f t="shared" ref="J4:J139" si="0">I4-F4</f>
        <v>535</v>
      </c>
      <c r="K4" s="322">
        <v>36</v>
      </c>
      <c r="L4" s="758"/>
      <c r="M4" s="758"/>
      <c r="N4" s="38">
        <f t="shared" ref="N4:N14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723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725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724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765</v>
      </c>
      <c r="B8" s="273" t="s">
        <v>30</v>
      </c>
      <c r="C8" s="274" t="s">
        <v>764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729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 t="s">
        <v>764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730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733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661</v>
      </c>
      <c r="B10" s="273" t="s">
        <v>30</v>
      </c>
      <c r="C10" s="274" t="s">
        <v>766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734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 t="s">
        <v>766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732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 t="s">
        <v>767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741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 t="s">
        <v>767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742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 t="s">
        <v>768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749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 t="s">
        <v>768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747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48.75" thickTop="1" thickBot="1" x14ac:dyDescent="0.35">
      <c r="A16" s="285" t="s">
        <v>37</v>
      </c>
      <c r="B16" s="273" t="s">
        <v>39</v>
      </c>
      <c r="C16" s="274" t="s">
        <v>769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754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48.75" thickTop="1" thickBot="1" x14ac:dyDescent="0.35">
      <c r="A17" s="279" t="s">
        <v>95</v>
      </c>
      <c r="B17" s="273" t="s">
        <v>71</v>
      </c>
      <c r="C17" s="274" t="s">
        <v>770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763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33" thickTop="1" thickBot="1" x14ac:dyDescent="0.35">
      <c r="A18" s="279" t="s">
        <v>37</v>
      </c>
      <c r="B18" s="273" t="s">
        <v>30</v>
      </c>
      <c r="C18" s="274" t="s">
        <v>771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755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48.75" thickTop="1" thickBot="1" x14ac:dyDescent="0.35">
      <c r="A19" s="715" t="s">
        <v>131</v>
      </c>
      <c r="B19" s="273" t="s">
        <v>30</v>
      </c>
      <c r="C19" s="274" t="s">
        <v>772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761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 t="s">
        <v>772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762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 t="s">
        <v>773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712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68</v>
      </c>
      <c r="B22" s="273" t="s">
        <v>30</v>
      </c>
      <c r="C22" s="274" t="s">
        <v>774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750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510"/>
      <c r="P22" s="699"/>
      <c r="Q22" s="647">
        <v>20140</v>
      </c>
      <c r="R22" s="646">
        <v>44463</v>
      </c>
      <c r="S22" s="483"/>
      <c r="T22" s="42"/>
      <c r="U22" s="43"/>
      <c r="V22" s="44"/>
      <c r="W22" s="43"/>
      <c r="X22" s="361"/>
    </row>
    <row r="23" spans="1:24" ht="17.25" x14ac:dyDescent="0.3">
      <c r="A23" s="417" t="s">
        <v>37</v>
      </c>
      <c r="B23" s="273" t="s">
        <v>25</v>
      </c>
      <c r="C23" s="274" t="s">
        <v>775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751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584"/>
      <c r="P23" s="699"/>
      <c r="Q23" s="647">
        <v>20140</v>
      </c>
      <c r="R23" s="646">
        <v>44463</v>
      </c>
      <c r="S23" s="484"/>
      <c r="T23" s="65"/>
      <c r="U23" s="43"/>
      <c r="V23" s="44"/>
      <c r="W23" s="43"/>
      <c r="X23" s="361"/>
    </row>
    <row r="24" spans="1:24" ht="17.25" x14ac:dyDescent="0.3">
      <c r="A24" s="277" t="s">
        <v>125</v>
      </c>
      <c r="B24" s="273" t="s">
        <v>30</v>
      </c>
      <c r="C24" s="274" t="s">
        <v>776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752</v>
      </c>
      <c r="I24" s="51">
        <v>21630</v>
      </c>
      <c r="J24" s="35">
        <f t="shared" si="0"/>
        <v>840</v>
      </c>
      <c r="K24" s="581">
        <v>33.5</v>
      </c>
      <c r="L24" s="323"/>
      <c r="M24" s="323"/>
      <c r="N24" s="57">
        <f t="shared" si="1"/>
        <v>724605</v>
      </c>
      <c r="O24" s="510"/>
      <c r="P24" s="699"/>
      <c r="Q24" s="647">
        <v>21090</v>
      </c>
      <c r="R24" s="646">
        <v>44463</v>
      </c>
      <c r="S24" s="483"/>
      <c r="T24" s="42"/>
      <c r="U24" s="43"/>
      <c r="V24" s="44"/>
      <c r="W24" s="43"/>
      <c r="X24" s="361"/>
    </row>
    <row r="25" spans="1:24" ht="17.25" x14ac:dyDescent="0.3">
      <c r="A25" s="281" t="s">
        <v>42</v>
      </c>
      <c r="B25" s="273" t="s">
        <v>745</v>
      </c>
      <c r="C25" s="274" t="s">
        <v>776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752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510"/>
      <c r="P25" s="699"/>
      <c r="Q25" s="647">
        <v>0</v>
      </c>
      <c r="R25" s="646">
        <v>44463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37</v>
      </c>
      <c r="B26" s="273" t="s">
        <v>30</v>
      </c>
      <c r="C26" s="274" t="s">
        <v>777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753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510"/>
      <c r="P26" s="699"/>
      <c r="Q26" s="647">
        <v>20100</v>
      </c>
      <c r="R26" s="646">
        <v>44463</v>
      </c>
      <c r="S26" s="485"/>
      <c r="T26" s="67"/>
      <c r="U26" s="43"/>
      <c r="V26" s="44"/>
      <c r="W26" s="43"/>
      <c r="X26" s="361"/>
    </row>
    <row r="27" spans="1:24" ht="17.25" x14ac:dyDescent="0.3">
      <c r="A27" s="281" t="s">
        <v>746</v>
      </c>
      <c r="B27" s="273" t="s">
        <v>30</v>
      </c>
      <c r="C27" s="274"/>
      <c r="D27" s="93"/>
      <c r="E27" s="93">
        <f t="shared" si="2"/>
        <v>0</v>
      </c>
      <c r="F27" s="275">
        <v>22040</v>
      </c>
      <c r="G27" s="276">
        <v>44465</v>
      </c>
      <c r="H27" s="50"/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 t="s">
        <v>48</v>
      </c>
      <c r="B28" s="283" t="s">
        <v>28</v>
      </c>
      <c r="C28" s="274"/>
      <c r="D28" s="93"/>
      <c r="E28" s="93">
        <f t="shared" si="2"/>
        <v>0</v>
      </c>
      <c r="F28" s="275">
        <v>0</v>
      </c>
      <c r="G28" s="276">
        <v>44465</v>
      </c>
      <c r="H28" s="50"/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 t="s">
        <v>95</v>
      </c>
      <c r="B29" s="283" t="s">
        <v>30</v>
      </c>
      <c r="C29" s="274"/>
      <c r="D29" s="93"/>
      <c r="E29" s="93">
        <f t="shared" ref="E29:E30" si="3">F29*D29</f>
        <v>0</v>
      </c>
      <c r="F29" s="275">
        <v>17720</v>
      </c>
      <c r="G29" s="276">
        <v>44466</v>
      </c>
      <c r="H29" s="50"/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718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2" t="s">
        <v>726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77" t="s">
        <v>55</v>
      </c>
      <c r="B55" s="292" t="s">
        <v>56</v>
      </c>
      <c r="C55" s="967" t="s">
        <v>728</v>
      </c>
      <c r="D55" s="717"/>
      <c r="E55" s="607"/>
      <c r="F55" s="51">
        <v>1598</v>
      </c>
      <c r="G55" s="87">
        <v>44445</v>
      </c>
      <c r="H55" s="94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80" t="s">
        <v>35</v>
      </c>
      <c r="P55" s="982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78"/>
      <c r="B56" s="292" t="s">
        <v>441</v>
      </c>
      <c r="C56" s="979"/>
      <c r="D56" s="717"/>
      <c r="E56" s="607"/>
      <c r="F56" s="51">
        <v>91.6</v>
      </c>
      <c r="G56" s="87">
        <v>44445</v>
      </c>
      <c r="H56" s="94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981"/>
      <c r="P56" s="983"/>
      <c r="Q56" s="712"/>
      <c r="R56" s="40"/>
      <c r="S56" s="67"/>
      <c r="T56" s="67"/>
      <c r="U56" s="43"/>
      <c r="V56" s="44"/>
    </row>
    <row r="57" spans="1:24" s="327" customFormat="1" ht="47.25" x14ac:dyDescent="0.3">
      <c r="A57" s="279" t="s">
        <v>55</v>
      </c>
      <c r="B57" s="292" t="s">
        <v>56</v>
      </c>
      <c r="C57" s="771" t="s">
        <v>672</v>
      </c>
      <c r="D57" s="716"/>
      <c r="E57" s="607"/>
      <c r="F57" s="766">
        <v>1464</v>
      </c>
      <c r="G57" s="276">
        <v>44455</v>
      </c>
      <c r="H57" s="803">
        <v>564</v>
      </c>
      <c r="I57" s="320">
        <v>1464</v>
      </c>
      <c r="J57" s="35">
        <f t="shared" ref="J57" si="5">I57-F57</f>
        <v>0</v>
      </c>
      <c r="K57" s="322">
        <v>78</v>
      </c>
      <c r="L57" s="323"/>
      <c r="M57" s="323"/>
      <c r="N57" s="331">
        <f t="shared" ref="N57" si="6">K57*I57</f>
        <v>114192</v>
      </c>
      <c r="O57" s="711" t="s">
        <v>35</v>
      </c>
      <c r="P57" s="714">
        <v>44442</v>
      </c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801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756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762"/>
      <c r="G60" s="41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32</v>
      </c>
      <c r="B61" s="286" t="s">
        <v>666</v>
      </c>
      <c r="C61" s="619" t="s">
        <v>667</v>
      </c>
      <c r="D61" s="610"/>
      <c r="E61" s="609"/>
      <c r="F61" s="51">
        <v>500</v>
      </c>
      <c r="G61" s="49">
        <v>44440</v>
      </c>
      <c r="H61" s="621" t="s">
        <v>668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508" t="s">
        <v>35</v>
      </c>
      <c r="P61" s="702">
        <v>44441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24</v>
      </c>
      <c r="B62" s="286" t="s">
        <v>485</v>
      </c>
      <c r="C62" s="619" t="s">
        <v>713</v>
      </c>
      <c r="D62" s="610"/>
      <c r="E62" s="609"/>
      <c r="F62" s="51">
        <v>735.2</v>
      </c>
      <c r="G62" s="49">
        <v>44441</v>
      </c>
      <c r="H62" s="621">
        <v>34568</v>
      </c>
      <c r="I62" s="51">
        <v>735.2</v>
      </c>
      <c r="J62" s="35">
        <f t="shared" si="0"/>
        <v>0</v>
      </c>
      <c r="K62" s="36">
        <v>74</v>
      </c>
      <c r="L62" s="52"/>
      <c r="M62" s="52"/>
      <c r="N62" s="38">
        <f t="shared" si="1"/>
        <v>54404.800000000003</v>
      </c>
      <c r="O62" s="508" t="s">
        <v>224</v>
      </c>
      <c r="P62" s="702">
        <v>44456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32</v>
      </c>
      <c r="B63" s="286" t="s">
        <v>666</v>
      </c>
      <c r="C63" s="619" t="s">
        <v>686</v>
      </c>
      <c r="D63" s="610"/>
      <c r="E63" s="609"/>
      <c r="F63" s="51">
        <v>438</v>
      </c>
      <c r="G63" s="49">
        <v>44448</v>
      </c>
      <c r="H63" s="621" t="s">
        <v>687</v>
      </c>
      <c r="I63" s="51">
        <v>438</v>
      </c>
      <c r="J63" s="35">
        <f t="shared" si="0"/>
        <v>0</v>
      </c>
      <c r="K63" s="36">
        <v>60</v>
      </c>
      <c r="L63" s="52"/>
      <c r="M63" s="52"/>
      <c r="N63" s="38">
        <f t="shared" si="1"/>
        <v>26280</v>
      </c>
      <c r="O63" s="508" t="s">
        <v>212</v>
      </c>
      <c r="P63" s="702">
        <v>44449</v>
      </c>
      <c r="Q63" s="508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 t="s">
        <v>59</v>
      </c>
      <c r="B65" s="286"/>
      <c r="C65" s="619"/>
      <c r="D65" s="610"/>
      <c r="E65" s="609"/>
      <c r="F65" s="51" t="s">
        <v>727</v>
      </c>
      <c r="G65" s="49"/>
      <c r="H65" s="622"/>
      <c r="I65" s="51"/>
      <c r="J65" s="35" t="e">
        <f t="shared" si="0"/>
        <v>#VALUE!</v>
      </c>
      <c r="K65" s="36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 t="s">
        <v>701</v>
      </c>
      <c r="B66" s="777" t="s">
        <v>702</v>
      </c>
      <c r="C66" s="619"/>
      <c r="D66" s="610"/>
      <c r="E66" s="609"/>
      <c r="F66" s="51"/>
      <c r="G66" s="49">
        <v>44453</v>
      </c>
      <c r="H66" s="621"/>
      <c r="I66" s="51">
        <v>1845.2</v>
      </c>
      <c r="J66" s="35">
        <f t="shared" si="0"/>
        <v>1845.2</v>
      </c>
      <c r="K66" s="477"/>
      <c r="L66" s="52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 t="s">
        <v>701</v>
      </c>
      <c r="B67" s="777" t="s">
        <v>703</v>
      </c>
      <c r="C67" s="610"/>
      <c r="D67" s="610"/>
      <c r="E67" s="609"/>
      <c r="F67" s="51"/>
      <c r="G67" s="49">
        <v>44456</v>
      </c>
      <c r="H67" s="622"/>
      <c r="I67" s="51">
        <v>2712.2</v>
      </c>
      <c r="J67" s="35">
        <f t="shared" si="0"/>
        <v>2712.2</v>
      </c>
      <c r="K67" s="477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 t="s">
        <v>735</v>
      </c>
      <c r="B68" s="286" t="s">
        <v>607</v>
      </c>
      <c r="C68" s="619" t="s">
        <v>739</v>
      </c>
      <c r="D68" s="610"/>
      <c r="E68" s="609"/>
      <c r="F68" s="51">
        <v>3328.27</v>
      </c>
      <c r="G68" s="49">
        <v>44452</v>
      </c>
      <c r="H68" s="622" t="s">
        <v>740</v>
      </c>
      <c r="I68" s="51">
        <v>3328.27</v>
      </c>
      <c r="J68" s="35">
        <f>I68-F68</f>
        <v>0</v>
      </c>
      <c r="K68" s="36">
        <v>20</v>
      </c>
      <c r="L68" s="52"/>
      <c r="M68" s="52"/>
      <c r="N68" s="38">
        <f>K68*I68</f>
        <v>66565.399999999994</v>
      </c>
      <c r="O68" s="508" t="s">
        <v>459</v>
      </c>
      <c r="P68" s="702">
        <v>44462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735</v>
      </c>
      <c r="B69" s="286" t="s">
        <v>736</v>
      </c>
      <c r="C69" s="619" t="s">
        <v>737</v>
      </c>
      <c r="D69" s="610"/>
      <c r="E69" s="609"/>
      <c r="F69" s="51">
        <v>2080</v>
      </c>
      <c r="G69" s="49">
        <v>44453</v>
      </c>
      <c r="H69" s="622" t="s">
        <v>738</v>
      </c>
      <c r="I69" s="51">
        <v>2080</v>
      </c>
      <c r="J69" s="35">
        <f>I69-F69</f>
        <v>0</v>
      </c>
      <c r="K69" s="36">
        <v>52</v>
      </c>
      <c r="L69" s="52"/>
      <c r="M69" s="52"/>
      <c r="N69" s="38">
        <f>K69*I69</f>
        <v>108160</v>
      </c>
      <c r="O69" s="508" t="s">
        <v>224</v>
      </c>
      <c r="P69" s="702">
        <v>44462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32</v>
      </c>
      <c r="B70" s="286" t="s">
        <v>666</v>
      </c>
      <c r="C70" s="610" t="s">
        <v>743</v>
      </c>
      <c r="D70" s="610"/>
      <c r="E70" s="609"/>
      <c r="F70" s="51">
        <v>200</v>
      </c>
      <c r="G70" s="49">
        <v>44459</v>
      </c>
      <c r="H70" s="622" t="s">
        <v>744</v>
      </c>
      <c r="I70" s="51">
        <v>200</v>
      </c>
      <c r="J70" s="35">
        <f t="shared" si="0"/>
        <v>0</v>
      </c>
      <c r="K70" s="36">
        <v>60</v>
      </c>
      <c r="L70" s="52"/>
      <c r="M70" s="52"/>
      <c r="N70" s="38">
        <f t="shared" si="1"/>
        <v>12000</v>
      </c>
      <c r="O70" s="508" t="s">
        <v>35</v>
      </c>
      <c r="P70" s="702">
        <v>44462</v>
      </c>
      <c r="Q70" s="508"/>
      <c r="R70" s="40"/>
      <c r="S70" s="41"/>
      <c r="T70" s="42"/>
      <c r="U70" s="43"/>
      <c r="V70" s="44"/>
    </row>
    <row r="71" spans="1:22" ht="16.5" customHeight="1" x14ac:dyDescent="0.3">
      <c r="A71" s="53" t="s">
        <v>32</v>
      </c>
      <c r="B71" s="286" t="s">
        <v>666</v>
      </c>
      <c r="C71" s="181" t="s">
        <v>756</v>
      </c>
      <c r="D71" s="612"/>
      <c r="E71" s="613"/>
      <c r="F71" s="51">
        <v>442</v>
      </c>
      <c r="G71" s="49">
        <v>44462</v>
      </c>
      <c r="H71" s="620" t="s">
        <v>757</v>
      </c>
      <c r="I71" s="51">
        <v>442</v>
      </c>
      <c r="J71" s="35">
        <f t="shared" si="0"/>
        <v>0</v>
      </c>
      <c r="K71" s="56">
        <v>60</v>
      </c>
      <c r="L71" s="52"/>
      <c r="M71" s="52"/>
      <c r="N71" s="38">
        <f t="shared" si="1"/>
        <v>26520</v>
      </c>
      <c r="O71" s="508" t="s">
        <v>212</v>
      </c>
      <c r="P71" s="702">
        <v>44463</v>
      </c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 t="s">
        <v>32</v>
      </c>
      <c r="B72" s="286" t="s">
        <v>666</v>
      </c>
      <c r="C72" s="763" t="s">
        <v>758</v>
      </c>
      <c r="D72" s="596"/>
      <c r="E72" s="97"/>
      <c r="F72" s="320">
        <v>384</v>
      </c>
      <c r="G72" s="276">
        <v>44466</v>
      </c>
      <c r="H72" s="597" t="s">
        <v>759</v>
      </c>
      <c r="I72" s="626">
        <v>384</v>
      </c>
      <c r="J72" s="35">
        <f t="shared" si="0"/>
        <v>0</v>
      </c>
      <c r="K72" s="581">
        <v>60</v>
      </c>
      <c r="L72" s="323"/>
      <c r="M72" s="323"/>
      <c r="N72" s="38">
        <f t="shared" si="1"/>
        <v>23040</v>
      </c>
      <c r="O72" s="508" t="s">
        <v>760</v>
      </c>
      <c r="P72" s="702">
        <v>44468</v>
      </c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51"/>
      <c r="M77" s="952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51"/>
      <c r="M78" s="952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5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757"/>
      <c r="D110" s="757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757"/>
      <c r="D112" s="757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7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7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7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7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7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7"/>
        <v>0</v>
      </c>
      <c r="K145" s="137"/>
      <c r="L145" s="133"/>
      <c r="M145" s="133"/>
      <c r="N145" s="136">
        <f t="shared" ref="N145:N229" si="8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7"/>
        <v>0</v>
      </c>
      <c r="K146" s="56"/>
      <c r="L146" s="133"/>
      <c r="M146" s="133"/>
      <c r="N146" s="57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7"/>
        <v>0</v>
      </c>
      <c r="K148" s="137"/>
      <c r="L148" s="133"/>
      <c r="M148" s="133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137"/>
      <c r="L151" s="145"/>
      <c r="M151" s="145"/>
      <c r="N151" s="136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7"/>
        <v>0</v>
      </c>
      <c r="N165" s="57">
        <f t="shared" si="8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7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9">I204-F204</f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9"/>
        <v>0</v>
      </c>
      <c r="K230" s="56"/>
      <c r="L230" s="182"/>
      <c r="M230" s="183"/>
      <c r="N230" s="57">
        <f t="shared" ref="N230:N239" si="10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57"/>
      <c r="I235" s="48"/>
      <c r="J235" s="35">
        <f t="shared" si="9"/>
        <v>0</v>
      </c>
      <c r="K235" s="56"/>
      <c r="L235" s="182"/>
      <c r="M235" s="183"/>
      <c r="N235" s="57">
        <f t="shared" si="10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9"/>
        <v>0</v>
      </c>
      <c r="K239" s="56"/>
      <c r="L239" s="182"/>
      <c r="M239" s="191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ref="N240:N251" si="11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9"/>
        <v>0</v>
      </c>
      <c r="K244" s="198"/>
      <c r="L244" s="198"/>
      <c r="M244" s="198"/>
      <c r="N244" s="199">
        <f t="shared" si="11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9"/>
        <v>0</v>
      </c>
      <c r="K247" s="213"/>
      <c r="L247" s="213"/>
      <c r="M247" s="213"/>
      <c r="N247" s="199">
        <f t="shared" si="11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55" t="s">
        <v>19</v>
      </c>
      <c r="G248" s="855"/>
      <c r="H248" s="856"/>
      <c r="I248" s="216">
        <f>SUM(I4:I247)</f>
        <v>458727.45000000007</v>
      </c>
      <c r="J248" s="217"/>
      <c r="K248" s="213"/>
      <c r="L248" s="218"/>
      <c r="M248" s="213"/>
      <c r="N248" s="199">
        <f t="shared" si="11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11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11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15991379.590000002</v>
      </c>
      <c r="O252" s="306"/>
      <c r="Q252" s="234">
        <f>SUM(Q4:Q251)</f>
        <v>328360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16319739.590000002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sortState ref="A68:R69">
    <sortCondition ref="G68:G69"/>
  </sortState>
  <mergeCells count="9">
    <mergeCell ref="L77:M78"/>
    <mergeCell ref="F248:H24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2021-10-05T15:24:16Z</dcterms:modified>
</cp:coreProperties>
</file>