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5" i="8"/>
  <c r="S285" i="8"/>
  <c r="Q285" i="8"/>
  <c r="L285" i="8"/>
  <c r="N284" i="8"/>
  <c r="E284" i="8"/>
  <c r="N283" i="8"/>
  <c r="E283" i="8"/>
  <c r="N282" i="8"/>
  <c r="E282" i="8"/>
  <c r="I281" i="8"/>
  <c r="N281" i="8" s="1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J11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5" i="8" l="1"/>
  <c r="N288" i="8" s="1"/>
  <c r="E6" i="6"/>
  <c r="J6" i="6"/>
  <c r="J7" i="6"/>
  <c r="N71" i="6" l="1"/>
  <c r="N66" i="6"/>
  <c r="N67" i="6"/>
  <c r="N68" i="6"/>
  <c r="N69" i="6"/>
  <c r="N70" i="6"/>
  <c r="J68" i="6"/>
  <c r="J69" i="6"/>
  <c r="J70" i="6"/>
  <c r="J71" i="6"/>
  <c r="J74" i="6"/>
  <c r="J5" i="6" l="1"/>
  <c r="N75" i="5" l="1"/>
  <c r="J75" i="5"/>
  <c r="N74" i="5"/>
  <c r="J74" i="5"/>
  <c r="V285" i="6" l="1"/>
  <c r="S285" i="6"/>
  <c r="Q285" i="6"/>
  <c r="L285" i="6"/>
  <c r="N284" i="6"/>
  <c r="E284" i="6"/>
  <c r="N283" i="6"/>
  <c r="E283" i="6"/>
  <c r="N282" i="6"/>
  <c r="E282" i="6"/>
  <c r="I281" i="6"/>
  <c r="N281" i="6" s="1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N73" i="6"/>
  <c r="J73" i="6"/>
  <c r="N72" i="6"/>
  <c r="J72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5" i="6" l="1"/>
  <c r="N288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<sst xmlns="http://schemas.openxmlformats.org/spreadsheetml/2006/main" count="1031" uniqueCount="413">
  <si>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</si>
  <si>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</si>
  <si>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</si>
  <si>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</si>
  <si>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</si>
  <si>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</si>
  <si>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</si>
  <si>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</si>
  <si>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</si>
  <si>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</si>
  <si>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</si>
  <si>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</si>
  <si>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</si>
  <si>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</si>
  <si>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</si>
  <si>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</si>
  <si>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</si>
  <si>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</si>
  <si>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</si>
  <si>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</si>
  <si>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</si>
  <si>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</si>
  <si>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</si>
  <si>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</si>
  <si>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</si>
  <si>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</si>
  <si>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</si>
  <si>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</si>
  <si>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</si>
  <si>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</si>
  <si>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</si>
  <si>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</si>
  <si>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</si>
  <si>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</si>
  <si>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</si>
  <si>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</si>
  <si>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</si>
  <si>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</si>
  <si>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</si>
  <si>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</si>
  <si>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</si>
  <si>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</si>
  <si>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</si>
  <si>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</si>
  <si>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</si>
  <si>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</si>
  <si>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</si>
  <si>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</si>
  <si>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</si>
  <si>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</si>
  <si>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</si>
  <si>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</si>
  <si>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</si>
  <si>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</si>
  <si>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</si>
  <si>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</si>
  <si>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</si>
  <si>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</si>
  <si>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</si>
  <si>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</si>
  <si>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</si>
  <si>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</si>
  <si>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</si>
  <si>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</si>
  <si>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</si>
  <si>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</si>
  <si>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</si>
  <si>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</si>
  <si>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</si>
  <si>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</si>
  <si>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</si>
  <si>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</si>
  <si>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</si>
  <si>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</si>
  <si>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</si>
  <si>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</si>
  <si>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</si>
  <si>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</si>
  <si>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</si>
  <si>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</si>
  <si>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</si>
  <si>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</si>
  <si>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</si>
  <si>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</si>
  <si>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</si>
  <si>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</si>
  <si>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</si>
  <si>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</si>
  <si>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</si>
  <si>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</si>
  <si>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</si>
  <si>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</si>
  <si>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</si>
  <si>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</si>
  <si>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</si>
  <si>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</si>
  <si>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</si>
  <si>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</si>
  <si>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</si>
  <si>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</si>
  <si>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</si>
  <si>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</si>
  <si>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</si>
  <si>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</si>
  <si>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</si>
  <si>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</si>
  <si>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</si>
  <si>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</si>
  <si>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</si>
  <si>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</si>
  <si>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</si>
  <si>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</si>
  <si>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</si>
  <si>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</si>
  <si>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</si>
  <si>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</si>
  <si>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</si>
  <si>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</si>
  <si>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</si>
  <si>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</si>
  <si>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</si>
  <si>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</si>
  <si>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</si>
  <si>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</si>
  <si>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</si>
  <si>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</si>
  <si>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</si>
  <si>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</si>
  <si>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</si>
  <si>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</si>
  <si>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</si>
  <si>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</si>
  <si>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</si>
  <si>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</si>
  <si>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</si>
  <si>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</si>
  <si>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</si>
  <si>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</si>
  <si>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</si>
  <si>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</si>
  <si>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</si>
  <si>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</si>
  <si>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</si>
  <si>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</si>
  <si>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</si>
  <si>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</si>
  <si>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</si>
  <si>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</si>
  <si>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</si>
  <si>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</si>
  <si>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</si>
  <si>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</si>
  <si>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</si>
  <si>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</si>
  <si>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</si>
  <si>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</si>
  <si>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</si>
  <si>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</si>
  <si>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</si>
  <si>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</si>
  <si>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</si>
  <si>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</si>
  <si>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</si>
  <si>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</si>
  <si>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</si>
  <si>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</si>
  <si>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</si>
  <si>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</si>
  <si>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</si>
  <si>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</si>
  <si>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</si>
  <si>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</si>
  <si>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</si>
  <si>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</si>
  <si>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</si>
  <si>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</si>
  <si>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</si>
  <si>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</si>
  <si>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</si>
  <si>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</si>
  <si>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</si>
  <si>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</si>
  <si>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</si>
  <si>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</si>
  <si>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</si>
  <si>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</si>
  <si>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</si>
  <si>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</si>
  <si>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</si>
  <si>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</si>
  <si>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</si>
  <si>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</si>
  <si>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</si>
  <si>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</si>
  <si>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</si>
  <si>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</si>
  <si>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</si>
  <si>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</si>
  <si>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</si>
  <si>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</si>
  <si>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</si>
  <si>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</si>
  <si>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</si>
  <si>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</si>
  <si>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</si>
  <si>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</si>
  <si>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</si>
  <si>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</si>
  <si>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</si>
  <si>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</si>
  <si>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</si>
  <si>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</si>
  <si>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</si>
  <si>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</si>
  <si>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</si>
  <si>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</si>
  <si>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</si>
  <si>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</si>
  <si>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</si>
  <si>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</si>
  <si>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</si>
  <si>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</si>
  <si>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</si>
  <si>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</si>
  <si>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</si>
  <si>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</si>
  <si>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</si>
  <si>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</si>
  <si>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</si>
  <si>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</si>
  <si>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</si>
  <si>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</si>
  <si>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</si>
  <si>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</si>
  <si>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</si>
  <si>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</si>
  <si>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</si>
  <si>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</si>
  <si>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</si>
  <si>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</si>
  <si>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</si>
  <si>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</si>
  <si>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</si>
  <si>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</si>
  <si>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</si>
  <si>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</si>
  <si>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</si>
  <si>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</si>
  <si>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</si>
  <si>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</si>
  <si>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</si>
  <si>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</si>
  <si>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</si>
  <si>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</si>
  <si>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</si>
  <si>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</si>
  <si>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</si>
  <si>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</si>
  <si>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</si>
  <si>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</si>
  <si>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</si>
  <si>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</si>
  <si>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</si>
  <si>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</si>
  <si>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</si>
  <si>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</si>
  <si>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</si>
  <si>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</si>
  <si>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</si>
  <si>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</si>
  <si>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</si>
  <si>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</si>
  <si>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</si>
  <si>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</si>
  <si>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</si>
  <si>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</si>
  <si>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</si>
  <si>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</si>
  <si>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</si>
  <si>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</si>
  <si>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</si>
  <si>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</si>
  <si>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</si>
  <si>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</si>
  <si>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</si>
  <si>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</si>
  <si>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</si>
  <si>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</si>
  <si>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</si>
  <si>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</si>
  <si>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</si>
  <si>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</si>
  <si>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</si>
  <si>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</si>
  <si>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</si>
  <si>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</si>
  <si>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</si>
  <si>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</si>
  <si>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</si>
  <si>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</si>
  <si>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</si>
  <si>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</si>
  <si>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</si>
  <si>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</si>
  <si>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</si>
  <si>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</si>
  <si>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</si>
  <si>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</si>
  <si>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</si>
  <si>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</si>
  <si>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</si>
  <si>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</si>
  <si>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</si>
  <si>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</si>
  <si>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</si>
  <si>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</si>
  <si>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</si>
  <si>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</si>
  <si>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</si>
  <si>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</si>
  <si>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</si>
  <si>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</si>
  <si>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</si>
  <si>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</si>
  <si>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</si>
  <si>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</si>
  <si>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</si>
  <si>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</si>
  <si>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</si>
  <si>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</si>
  <si>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</si>
  <si>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</si>
  <si>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</si>
  <si>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</si>
  <si>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</si>
  <si>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</si>
  <si>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</si>
  <si>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</si>
  <si>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</si>
  <si>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</si>
  <si>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</si>
  <si>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</si>
  <si>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</si>
  <si>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</si>
  <si>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</si>
  <si>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</si>
  <si>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</si>
  <si>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</si>
  <si>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</si>
  <si>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</si>
  <si>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</si>
  <si>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</si>
  <si>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</si>
  <si>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</si>
  <si>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</si>
  <si>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</si>
  <si>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</si>
  <si>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</si>
  <si>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</si>
  <si>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</si>
  <si>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</si>
  <si>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</si>
  <si>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</si>
  <si>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</si>
  <si>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</si>
  <si>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</si>
  <si>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</si>
  <si>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</si>
  <si>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</si>
  <si>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</si>
  <si>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</si>
  <si>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</si>
  <si>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</si>
  <si>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</si>
  <si>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</si>
  <si>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</si>
  <si>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</si>
  <si>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</si>
  <si>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</si>
  <si>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</si>
  <si>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</si>
  <si>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</si>
  <si>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</si>
  <si>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</si>
  <si>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</si>
  <si>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</si>
  <si>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</si>
  <si>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</si>
  <si>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</si>
  <si>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</si>
  <si>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</si>
  <si>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</si>
  <si>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</si>
  <si>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</si>
  <si>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</si>
  <si>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</si>
  <si>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</si>
  <si>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</si>
  <si>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</si>
  <si>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</si>
  <si>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</si>
  <si>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</si>
  <si>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</si>
  <si>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</si>
  <si>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</si>
  <si>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</si>
  <si>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</si>
  <si>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</si>
  <si>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</si>
  <si>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</si>
  <si>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</si>
  <si>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23887--</t>
  </si>
  <si>
    <t>T-149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</si>
</sst>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30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363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thickBot="1" x14ac:dyDescent="0.3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365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25"/>
      <c r="M90" s="62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25"/>
      <c r="M91" s="62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27"/>
      <c r="P97" s="62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28"/>
      <c r="P98" s="63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16" t="s">
        <v>27</v>
      </c>
      <c r="G262" s="616"/>
      <c r="H262" s="61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56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363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thickBot="1" x14ac:dyDescent="0.3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365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33" t="s">
        <v>43</v>
      </c>
      <c r="B59" s="418" t="s">
        <v>23</v>
      </c>
      <c r="C59" s="635" t="s">
        <v>144</v>
      </c>
      <c r="D59" s="409"/>
      <c r="E59" s="56"/>
      <c r="F59" s="410">
        <v>1649.6</v>
      </c>
      <c r="G59" s="637">
        <v>44981</v>
      </c>
      <c r="H59" s="63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41" t="s">
        <v>21</v>
      </c>
      <c r="P59" s="63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34"/>
      <c r="B60" s="418" t="s">
        <v>146</v>
      </c>
      <c r="C60" s="636"/>
      <c r="D60" s="409"/>
      <c r="E60" s="56"/>
      <c r="F60" s="410">
        <v>83</v>
      </c>
      <c r="G60" s="638"/>
      <c r="H60" s="64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42"/>
      <c r="P60" s="63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71" t="s">
        <v>82</v>
      </c>
      <c r="B66" s="167" t="s">
        <v>109</v>
      </c>
      <c r="C66" s="173"/>
      <c r="D66" s="174"/>
      <c r="E66" s="56"/>
      <c r="F66" s="155">
        <v>1224</v>
      </c>
      <c r="G66" s="673">
        <v>44973</v>
      </c>
      <c r="H66" s="67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77" t="s">
        <v>21</v>
      </c>
      <c r="P66" s="67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72"/>
      <c r="B67" s="167" t="s">
        <v>24</v>
      </c>
      <c r="C67" s="170"/>
      <c r="D67" s="174"/>
      <c r="E67" s="56"/>
      <c r="F67" s="155">
        <v>902.95899999999995</v>
      </c>
      <c r="G67" s="674"/>
      <c r="H67" s="67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78"/>
      <c r="P67" s="68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45" t="s">
        <v>82</v>
      </c>
      <c r="B69" s="400" t="s">
        <v>128</v>
      </c>
      <c r="C69" s="647" t="s">
        <v>129</v>
      </c>
      <c r="D69" s="409"/>
      <c r="E69" s="56"/>
      <c r="F69" s="410">
        <v>80.7</v>
      </c>
      <c r="G69" s="651">
        <v>44979</v>
      </c>
      <c r="H69" s="64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53" t="s">
        <v>127</v>
      </c>
      <c r="P69" s="64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46"/>
      <c r="B70" s="408" t="s">
        <v>131</v>
      </c>
      <c r="C70" s="648"/>
      <c r="D70" s="409"/>
      <c r="E70" s="56"/>
      <c r="F70" s="410">
        <v>151.4</v>
      </c>
      <c r="G70" s="652"/>
      <c r="H70" s="65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54"/>
      <c r="P70" s="644"/>
      <c r="Q70" s="166"/>
      <c r="R70" s="125"/>
      <c r="S70" s="176"/>
      <c r="T70" s="177"/>
      <c r="U70" s="49"/>
      <c r="V70" s="50"/>
    </row>
    <row r="71" spans="1:22" ht="17.25" x14ac:dyDescent="0.3">
      <c r="A71" s="659" t="s">
        <v>82</v>
      </c>
      <c r="B71" s="400" t="s">
        <v>122</v>
      </c>
      <c r="C71" s="657" t="s">
        <v>123</v>
      </c>
      <c r="D71" s="398"/>
      <c r="E71" s="56"/>
      <c r="F71" s="155">
        <v>130.16</v>
      </c>
      <c r="G71" s="662">
        <v>44982</v>
      </c>
      <c r="H71" s="66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67" t="s">
        <v>127</v>
      </c>
      <c r="P71" s="65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59"/>
      <c r="B72" s="400" t="s">
        <v>125</v>
      </c>
      <c r="C72" s="661"/>
      <c r="D72" s="398"/>
      <c r="E72" s="56"/>
      <c r="F72" s="155">
        <v>89.64</v>
      </c>
      <c r="G72" s="662"/>
      <c r="H72" s="66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68"/>
      <c r="P72" s="670"/>
      <c r="Q72" s="166"/>
      <c r="R72" s="125"/>
      <c r="S72" s="176"/>
      <c r="T72" s="177"/>
      <c r="U72" s="49"/>
      <c r="V72" s="50"/>
    </row>
    <row r="73" spans="1:22" ht="18" thickBot="1" x14ac:dyDescent="0.35">
      <c r="A73" s="660"/>
      <c r="B73" s="400" t="s">
        <v>126</v>
      </c>
      <c r="C73" s="658"/>
      <c r="D73" s="398"/>
      <c r="E73" s="56"/>
      <c r="F73" s="155">
        <v>152.78</v>
      </c>
      <c r="G73" s="663"/>
      <c r="H73" s="66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69"/>
      <c r="P73" s="65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71" t="s">
        <v>82</v>
      </c>
      <c r="B80" s="397" t="s">
        <v>118</v>
      </c>
      <c r="C80" s="657" t="s">
        <v>121</v>
      </c>
      <c r="D80" s="398"/>
      <c r="E80" s="56"/>
      <c r="F80" s="155">
        <v>108.66</v>
      </c>
      <c r="G80" s="156">
        <v>44985</v>
      </c>
      <c r="H80" s="68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67" t="s">
        <v>120</v>
      </c>
      <c r="P80" s="65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72"/>
      <c r="B81" s="397" t="s">
        <v>119</v>
      </c>
      <c r="C81" s="658"/>
      <c r="D81" s="398"/>
      <c r="E81" s="56"/>
      <c r="F81" s="155">
        <v>76.94</v>
      </c>
      <c r="G81" s="156">
        <v>44985</v>
      </c>
      <c r="H81" s="68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69"/>
      <c r="P81" s="65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25"/>
      <c r="M99" s="62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25"/>
      <c r="M100" s="62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27"/>
      <c r="P106" s="62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28"/>
      <c r="P107" s="63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16" t="s">
        <v>27</v>
      </c>
      <c r="G271" s="616"/>
      <c r="H271" s="61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92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363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thickBot="1" x14ac:dyDescent="0.3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365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71" t="s">
        <v>147</v>
      </c>
      <c r="B83" s="397" t="s">
        <v>179</v>
      </c>
      <c r="C83" s="657" t="s">
        <v>193</v>
      </c>
      <c r="D83" s="431"/>
      <c r="E83" s="56"/>
      <c r="F83" s="410">
        <v>27.48</v>
      </c>
      <c r="G83" s="637">
        <v>45014</v>
      </c>
      <c r="H83" s="683" t="s">
        <v>180</v>
      </c>
      <c r="I83" s="155">
        <v>27.48</v>
      </c>
      <c r="J83" s="39">
        <f t="shared" si="1"/>
        <v>0</v>
      </c>
      <c r="K83" s="40">
        <v>70</v>
      </c>
      <c r="L83" s="687" t="s">
        <v>194</v>
      </c>
      <c r="M83" s="61"/>
      <c r="N83" s="42">
        <f t="shared" si="2"/>
        <v>1923.6000000000001</v>
      </c>
      <c r="O83" s="627" t="s">
        <v>21</v>
      </c>
      <c r="P83" s="68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72"/>
      <c r="B84" s="430" t="s">
        <v>181</v>
      </c>
      <c r="C84" s="658"/>
      <c r="D84" s="431"/>
      <c r="E84" s="56"/>
      <c r="F84" s="410">
        <v>142.5</v>
      </c>
      <c r="G84" s="638"/>
      <c r="H84" s="684"/>
      <c r="I84" s="155">
        <v>142.5771</v>
      </c>
      <c r="J84" s="39">
        <f t="shared" si="1"/>
        <v>7.7100000000001501E-2</v>
      </c>
      <c r="K84" s="40">
        <v>70</v>
      </c>
      <c r="L84" s="687"/>
      <c r="M84" s="61"/>
      <c r="N84" s="42">
        <f t="shared" si="2"/>
        <v>9980.3970000000008</v>
      </c>
      <c r="O84" s="628"/>
      <c r="P84" s="6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25"/>
      <c r="M98" s="62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25"/>
      <c r="M99" s="62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27"/>
      <c r="P105" s="62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28"/>
      <c r="P106" s="63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16" t="s">
        <v>27</v>
      </c>
      <c r="G270" s="616"/>
      <c r="H270" s="61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224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363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thickBot="1" x14ac:dyDescent="0.3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365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02" t="s">
        <v>43</v>
      </c>
      <c r="B60" s="418" t="s">
        <v>23</v>
      </c>
      <c r="C60" s="657" t="s">
        <v>291</v>
      </c>
      <c r="D60" s="409"/>
      <c r="E60" s="56"/>
      <c r="F60" s="410">
        <v>847.4</v>
      </c>
      <c r="G60" s="704">
        <v>45023</v>
      </c>
      <c r="H60" s="70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88" t="s">
        <v>21</v>
      </c>
      <c r="P60" s="69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03"/>
      <c r="B61" s="418" t="s">
        <v>146</v>
      </c>
      <c r="C61" s="658"/>
      <c r="D61" s="409"/>
      <c r="E61" s="56"/>
      <c r="F61" s="410">
        <v>175.4</v>
      </c>
      <c r="G61" s="705"/>
      <c r="H61" s="70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89"/>
      <c r="P61" s="69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92" t="s">
        <v>31</v>
      </c>
      <c r="B66" s="519" t="s">
        <v>254</v>
      </c>
      <c r="C66" s="694" t="s">
        <v>255</v>
      </c>
      <c r="D66" s="517"/>
      <c r="E66" s="56"/>
      <c r="F66" s="493">
        <v>9084.5</v>
      </c>
      <c r="G66" s="698">
        <v>45041</v>
      </c>
      <c r="H66" s="69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00" t="s">
        <v>22</v>
      </c>
      <c r="P66" s="65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93"/>
      <c r="B67" s="519" t="s">
        <v>256</v>
      </c>
      <c r="C67" s="695"/>
      <c r="D67" s="517"/>
      <c r="E67" s="56"/>
      <c r="F67" s="526">
        <v>1007.3</v>
      </c>
      <c r="G67" s="699"/>
      <c r="H67" s="69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01"/>
      <c r="P67" s="65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27"/>
      <c r="P87" s="68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28"/>
      <c r="P88" s="6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25"/>
      <c r="M102" s="62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25"/>
      <c r="M103" s="62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27"/>
      <c r="P109" s="62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28"/>
      <c r="P110" s="63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16" t="s">
        <v>27</v>
      </c>
      <c r="G274" s="616"/>
      <c r="H274" s="61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246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363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thickBot="1" x14ac:dyDescent="0.3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365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27"/>
      <c r="P89" s="68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28"/>
      <c r="P90" s="68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25"/>
      <c r="M104" s="62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25"/>
      <c r="M105" s="62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27"/>
      <c r="P111" s="62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28"/>
      <c r="P112" s="63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16" t="s">
        <v>27</v>
      </c>
      <c r="G276" s="616"/>
      <c r="H276" s="617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4"/>
  <sheetViews>
    <sheetView tabSelected="1" workbookViewId="0">
      <pane xSplit="1" ySplit="3" topLeftCell="F11" activePane="bottomRight" state="frozen"/>
      <selection pane="topRight" activeCell="B1" sqref="B1"/>
      <selection pane="bottomLeft" activeCell="A4" sqref="A4"/>
      <selection pane="bottomRight" activeCell="H21" sqref="H2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335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562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ht="24" thickBot="1" x14ac:dyDescent="0.4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563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2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6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717"/>
      <c r="D14" s="718"/>
      <c r="E14" s="7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7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71" t="s">
        <v>43</v>
      </c>
      <c r="B62" s="153" t="s">
        <v>23</v>
      </c>
      <c r="C62" s="159"/>
      <c r="D62" s="160"/>
      <c r="E62" s="56"/>
      <c r="F62" s="155">
        <v>598.4</v>
      </c>
      <c r="G62" s="714">
        <v>45080</v>
      </c>
      <c r="H62" s="71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08" t="s">
        <v>64</v>
      </c>
      <c r="P62" s="710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72"/>
      <c r="B63" s="153" t="s">
        <v>126</v>
      </c>
      <c r="C63" s="161"/>
      <c r="D63" s="160"/>
      <c r="E63" s="56"/>
      <c r="F63" s="155">
        <v>105.6</v>
      </c>
      <c r="G63" s="715"/>
      <c r="H63" s="71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09"/>
      <c r="P63" s="711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307</v>
      </c>
      <c r="C70" s="423" t="s">
        <v>378</v>
      </c>
      <c r="D70" s="160"/>
      <c r="E70" s="56"/>
      <c r="F70" s="155">
        <v>74.400000000000006</v>
      </c>
      <c r="G70" s="156">
        <v>45084</v>
      </c>
      <c r="H70" s="164" t="s">
        <v>379</v>
      </c>
      <c r="I70" s="155">
        <v>74.400000000000006</v>
      </c>
      <c r="J70" s="39">
        <f t="shared" si="2"/>
        <v>0</v>
      </c>
      <c r="K70" s="462">
        <v>110</v>
      </c>
      <c r="L70" s="584" t="s">
        <v>380</v>
      </c>
      <c r="M70" s="585"/>
      <c r="N70" s="42">
        <f t="shared" si="4"/>
        <v>8184.0000000000009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381</v>
      </c>
      <c r="C71" s="423" t="s">
        <v>382</v>
      </c>
      <c r="D71" s="160"/>
      <c r="E71" s="56"/>
      <c r="F71" s="155">
        <v>110</v>
      </c>
      <c r="G71" s="156">
        <v>45087</v>
      </c>
      <c r="H71" s="164" t="s">
        <v>383</v>
      </c>
      <c r="I71" s="155">
        <v>110</v>
      </c>
      <c r="J71" s="39">
        <f t="shared" si="2"/>
        <v>0</v>
      </c>
      <c r="K71" s="462">
        <v>38</v>
      </c>
      <c r="L71" s="584" t="s">
        <v>388</v>
      </c>
      <c r="M71" s="585"/>
      <c r="N71" s="42">
        <f>K71*I71+40*70</f>
        <v>6980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132</v>
      </c>
      <c r="C72" s="602" t="s">
        <v>384</v>
      </c>
      <c r="D72" s="160"/>
      <c r="E72" s="56"/>
      <c r="F72" s="155">
        <v>33018</v>
      </c>
      <c r="G72" s="156">
        <v>45092</v>
      </c>
      <c r="H72" s="59" t="s">
        <v>385</v>
      </c>
      <c r="I72" s="155">
        <v>33018</v>
      </c>
      <c r="J72" s="39">
        <f t="shared" si="2"/>
        <v>0</v>
      </c>
      <c r="K72" s="462">
        <v>1</v>
      </c>
      <c r="L72" s="584" t="s">
        <v>386</v>
      </c>
      <c r="M72" s="585"/>
      <c r="N72" s="42">
        <f t="shared" si="4"/>
        <v>33018</v>
      </c>
      <c r="O72" s="537" t="s">
        <v>64</v>
      </c>
      <c r="P72" s="58">
        <v>45106</v>
      </c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>
        <v>240</v>
      </c>
      <c r="G73" s="156">
        <v>45096</v>
      </c>
      <c r="H73" s="59" t="s">
        <v>352</v>
      </c>
      <c r="I73" s="155">
        <v>240</v>
      </c>
      <c r="J73" s="39">
        <f t="shared" si="2"/>
        <v>0</v>
      </c>
      <c r="K73" s="462">
        <v>275</v>
      </c>
      <c r="L73" s="584" t="s">
        <v>387</v>
      </c>
      <c r="M73" s="585"/>
      <c r="N73" s="42">
        <f t="shared" si="4"/>
        <v>66000</v>
      </c>
      <c r="O73" s="537" t="s">
        <v>21</v>
      </c>
      <c r="P73" s="58">
        <v>45103</v>
      </c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 t="s">
        <v>367</v>
      </c>
      <c r="C74" s="594" t="s">
        <v>368</v>
      </c>
      <c r="D74" s="445"/>
      <c r="E74" s="56"/>
      <c r="F74" s="493">
        <v>184.32</v>
      </c>
      <c r="G74" s="494">
        <v>45096</v>
      </c>
      <c r="H74" s="453" t="s">
        <v>369</v>
      </c>
      <c r="I74" s="493">
        <v>184.32</v>
      </c>
      <c r="J74" s="39">
        <f t="shared" si="2"/>
        <v>0</v>
      </c>
      <c r="K74" s="511">
        <v>70</v>
      </c>
      <c r="L74" s="584" t="s">
        <v>373</v>
      </c>
      <c r="M74" s="585"/>
      <c r="N74" s="42">
        <f t="shared" si="4"/>
        <v>12902.4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 t="s">
        <v>132</v>
      </c>
      <c r="C75" s="444" t="s">
        <v>364</v>
      </c>
      <c r="D75" s="445"/>
      <c r="E75" s="56"/>
      <c r="F75" s="446">
        <v>16861</v>
      </c>
      <c r="G75" s="447">
        <v>45100</v>
      </c>
      <c r="H75" s="448" t="s">
        <v>365</v>
      </c>
      <c r="I75" s="446">
        <v>16861</v>
      </c>
      <c r="J75" s="39">
        <f t="shared" si="2"/>
        <v>0</v>
      </c>
      <c r="K75" s="462">
        <v>1</v>
      </c>
      <c r="L75" s="584" t="s">
        <v>366</v>
      </c>
      <c r="M75" s="585"/>
      <c r="N75" s="42">
        <f t="shared" si="4"/>
        <v>16861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307</v>
      </c>
      <c r="C76" s="450" t="s">
        <v>361</v>
      </c>
      <c r="D76" s="445"/>
      <c r="E76" s="56"/>
      <c r="F76" s="446">
        <v>66.400000000000006</v>
      </c>
      <c r="G76" s="447">
        <v>45101</v>
      </c>
      <c r="H76" s="453" t="s">
        <v>362</v>
      </c>
      <c r="I76" s="446">
        <v>66.400000000000006</v>
      </c>
      <c r="J76" s="39">
        <f t="shared" si="2"/>
        <v>0</v>
      </c>
      <c r="K76" s="462">
        <v>110</v>
      </c>
      <c r="L76" s="584" t="s">
        <v>363</v>
      </c>
      <c r="M76" s="586"/>
      <c r="N76" s="42">
        <f t="shared" si="4"/>
        <v>7304.0000000000009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356</v>
      </c>
      <c r="C77" s="450" t="s">
        <v>358</v>
      </c>
      <c r="D77" s="445"/>
      <c r="E77" s="56"/>
      <c r="F77" s="446">
        <v>12461</v>
      </c>
      <c r="G77" s="447">
        <v>45103</v>
      </c>
      <c r="H77" s="453" t="s">
        <v>357</v>
      </c>
      <c r="I77" s="446">
        <v>12461</v>
      </c>
      <c r="J77" s="39">
        <f t="shared" si="2"/>
        <v>0</v>
      </c>
      <c r="K77" s="462">
        <v>1</v>
      </c>
      <c r="L77" s="584" t="s">
        <v>359</v>
      </c>
      <c r="M77" s="586"/>
      <c r="N77" s="42">
        <f t="shared" si="4"/>
        <v>12461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587"/>
      <c r="M78" s="585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587"/>
      <c r="M79" s="585"/>
      <c r="N79" s="42">
        <f t="shared" si="4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2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 t="shared" ref="N84:N90" si="5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90"/>
      <c r="M85" s="5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87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91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2"/>
        <v>0</v>
      </c>
      <c r="K91" s="462"/>
      <c r="L91" s="591"/>
      <c r="M91" s="5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2"/>
        <v>0</v>
      </c>
      <c r="K93" s="462"/>
      <c r="L93" s="592"/>
      <c r="M93" s="585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593"/>
      <c r="M94" s="585"/>
      <c r="N94" s="42">
        <f t="shared" si="4"/>
        <v>0</v>
      </c>
      <c r="O94" s="627"/>
      <c r="P94" s="685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28"/>
      <c r="P95" s="686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1"/>
      <c r="M96" s="585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2"/>
        <v>0</v>
      </c>
      <c r="K100" s="468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6">D104*F104</f>
        <v>0</v>
      </c>
      <c r="F104" s="155"/>
      <c r="G104" s="156"/>
      <c r="H104" s="164"/>
      <c r="I104" s="155"/>
      <c r="J104" s="39">
        <f t="shared" si="2"/>
        <v>0</v>
      </c>
      <c r="K104" s="81"/>
      <c r="L104" s="566"/>
      <c r="M104" s="61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25"/>
      <c r="M109" s="626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25"/>
      <c r="M110" s="62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5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627"/>
      <c r="P116" s="629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28"/>
      <c r="P117" s="630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6"/>
        <v>0</v>
      </c>
      <c r="F131" s="38"/>
      <c r="G131" s="36"/>
      <c r="H131" s="552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ref="N137:N200" si="7">K137*I137</f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6"/>
        <v>0</v>
      </c>
      <c r="F143" s="60"/>
      <c r="G143" s="58"/>
      <c r="H143" s="59"/>
      <c r="I143" s="60"/>
      <c r="J143" s="39">
        <f t="shared" ref="J143:J206" si="8">I143-F143</f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6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13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05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6"/>
        <v>0</v>
      </c>
      <c r="F167" s="60"/>
      <c r="G167" s="58"/>
      <c r="H167" s="21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6"/>
        <v>0</v>
      </c>
      <c r="F168" s="60"/>
      <c r="G168" s="221"/>
      <c r="H168" s="222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6"/>
        <v>0</v>
      </c>
      <c r="F169" s="60"/>
      <c r="G169" s="224"/>
      <c r="H169" s="215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8"/>
        <v>0</v>
      </c>
      <c r="K170" s="225"/>
      <c r="L170" s="566"/>
      <c r="M170" s="61" t="s">
        <v>26</v>
      </c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/>
      <c r="N171" s="42">
        <f t="shared" si="7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8"/>
        <v>0</v>
      </c>
      <c r="K172" s="81"/>
      <c r="L172" s="566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570"/>
      <c r="M173" s="231"/>
      <c r="N173" s="42">
        <f t="shared" si="7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8"/>
        <v>0</v>
      </c>
      <c r="K175" s="233"/>
      <c r="L175" s="570"/>
      <c r="M175" s="231"/>
      <c r="N175" s="42">
        <f t="shared" si="7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8"/>
        <v>0</v>
      </c>
      <c r="K176" s="234"/>
      <c r="L176" s="571"/>
      <c r="M176" s="235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8"/>
        <v>0</v>
      </c>
      <c r="K177" s="234"/>
      <c r="L177" s="572"/>
      <c r="M177" s="238"/>
      <c r="N177" s="42">
        <f t="shared" si="7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8"/>
        <v>0</v>
      </c>
      <c r="K178" s="234"/>
      <c r="L178" s="5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8"/>
        <v>0</v>
      </c>
      <c r="K179" s="81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8"/>
        <v>0</v>
      </c>
      <c r="K180" s="234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8"/>
        <v>0</v>
      </c>
      <c r="K182" s="234"/>
      <c r="L182" s="5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566"/>
      <c r="M185" s="6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5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566"/>
      <c r="M201" s="61"/>
      <c r="N201" s="42">
        <f t="shared" ref="N201:N264" si="10">K201*I201</f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ref="J207:J270" si="11">I207-F207</f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ref="N265:N284" si="13">K265*I265</f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1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ref="J271:J280" si="14">I271-F271</f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16" t="s">
        <v>27</v>
      </c>
      <c r="G281" s="616"/>
      <c r="H281" s="617"/>
      <c r="I281" s="303">
        <f>SUM(I4:I280)</f>
        <v>321629.7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12483701.220000001</v>
      </c>
      <c r="O285" s="324"/>
      <c r="Q285" s="325">
        <f>SUM(Q4:Q284)</f>
        <v>0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12483701.220000001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sortState ref="A4:O6">
    <sortCondition ref="G4:G6"/>
  </sortState>
  <mergeCells count="15">
    <mergeCell ref="L109:M110"/>
    <mergeCell ref="O116:O117"/>
    <mergeCell ref="P116:P117"/>
    <mergeCell ref="F281:H281"/>
    <mergeCell ref="A1:J2"/>
    <mergeCell ref="A62:A63"/>
    <mergeCell ref="H62:H63"/>
    <mergeCell ref="G62:G63"/>
    <mergeCell ref="S1:T2"/>
    <mergeCell ref="W1:X1"/>
    <mergeCell ref="O3:P3"/>
    <mergeCell ref="O94:O95"/>
    <mergeCell ref="P94:P95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4"/>
  <sheetViews>
    <sheetView topLeftCell="B1" workbookViewId="0">
      <selection activeCell="O6" sqref="O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18" t="s">
        <v>404</v>
      </c>
      <c r="B1" s="618"/>
      <c r="C1" s="618"/>
      <c r="D1" s="618"/>
      <c r="E1" s="618"/>
      <c r="F1" s="618"/>
      <c r="G1" s="618"/>
      <c r="H1" s="618"/>
      <c r="I1" s="618"/>
      <c r="J1" s="618"/>
      <c r="K1" s="363"/>
      <c r="L1" s="562"/>
      <c r="M1" s="363"/>
      <c r="N1" s="363"/>
      <c r="O1" s="364"/>
      <c r="S1" s="619" t="s">
        <v>0</v>
      </c>
      <c r="T1" s="619"/>
      <c r="U1" s="4" t="s">
        <v>1</v>
      </c>
      <c r="V1" s="5" t="s">
        <v>2</v>
      </c>
      <c r="W1" s="621" t="s">
        <v>3</v>
      </c>
      <c r="X1" s="622"/>
    </row>
    <row r="2" spans="1:24" ht="24" thickBot="1" x14ac:dyDescent="0.4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365"/>
      <c r="L2" s="563"/>
      <c r="M2" s="365"/>
      <c r="N2" s="366"/>
      <c r="O2" s="367"/>
      <c r="Q2" s="6"/>
      <c r="R2" s="7"/>
      <c r="S2" s="620"/>
      <c r="T2" s="6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23" t="s">
        <v>16</v>
      </c>
      <c r="P3" s="6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/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/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/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/>
      <c r="P7" s="473"/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06"/>
      <c r="I8" s="491">
        <v>21975</v>
      </c>
      <c r="J8" s="39">
        <f t="shared" si="0"/>
        <v>-1155</v>
      </c>
      <c r="K8" s="40">
        <v>36.5</v>
      </c>
      <c r="L8" s="566"/>
      <c r="M8" s="61"/>
      <c r="N8" s="42">
        <f t="shared" si="1"/>
        <v>802087.5</v>
      </c>
      <c r="O8" s="472"/>
      <c r="P8" s="473"/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411</v>
      </c>
      <c r="I9" s="491">
        <v>7530</v>
      </c>
      <c r="J9" s="39">
        <f t="shared" si="0"/>
        <v>7530</v>
      </c>
      <c r="K9" s="40">
        <v>36.5</v>
      </c>
      <c r="L9" s="566"/>
      <c r="M9" s="61"/>
      <c r="N9" s="42">
        <f t="shared" si="1"/>
        <v>274845</v>
      </c>
      <c r="O9" s="508"/>
      <c r="P9" s="473"/>
      <c r="Q9" s="64">
        <v>31275</v>
      </c>
      <c r="R9" s="65">
        <v>45120</v>
      </c>
      <c r="S9" s="47">
        <v>28000</v>
      </c>
      <c r="T9" s="48" t="s">
        <v>412</v>
      </c>
      <c r="U9" s="49"/>
      <c r="V9" s="50"/>
      <c r="W9" s="49"/>
      <c r="X9" s="52">
        <v>0</v>
      </c>
    </row>
    <row r="10" spans="1:24" ht="39.75" customHeight="1" thickTop="1" thickBot="1" x14ac:dyDescent="0.4">
      <c r="A10" s="76"/>
      <c r="B10" s="613"/>
      <c r="C10" s="67"/>
      <c r="D10" s="56"/>
      <c r="E10" s="34">
        <f t="shared" si="2"/>
        <v>0</v>
      </c>
      <c r="F10" s="504"/>
      <c r="G10" s="376"/>
      <c r="H10" s="506"/>
      <c r="I10" s="491"/>
      <c r="J10" s="39">
        <f t="shared" si="0"/>
        <v>0</v>
      </c>
      <c r="K10" s="40"/>
      <c r="L10" s="566"/>
      <c r="M10" s="61"/>
      <c r="N10" s="42">
        <f t="shared" si="1"/>
        <v>0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/>
      <c r="B11" s="613"/>
      <c r="C11" s="67"/>
      <c r="D11" s="56"/>
      <c r="E11" s="34">
        <f t="shared" si="2"/>
        <v>0</v>
      </c>
      <c r="F11" s="504"/>
      <c r="G11" s="376"/>
      <c r="H11" s="506"/>
      <c r="I11" s="491"/>
      <c r="J11" s="39">
        <f t="shared" si="0"/>
        <v>0</v>
      </c>
      <c r="K11" s="40"/>
      <c r="L11" s="566"/>
      <c r="M11" s="61"/>
      <c r="N11" s="42">
        <f t="shared" si="1"/>
        <v>0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/>
      <c r="B12" s="613"/>
      <c r="C12" s="67"/>
      <c r="D12" s="56"/>
      <c r="E12" s="34">
        <f t="shared" si="2"/>
        <v>0</v>
      </c>
      <c r="F12" s="504"/>
      <c r="G12" s="376"/>
      <c r="H12" s="506"/>
      <c r="I12" s="491"/>
      <c r="J12" s="39">
        <f t="shared" si="0"/>
        <v>0</v>
      </c>
      <c r="K12" s="40"/>
      <c r="L12" s="566"/>
      <c r="M12" s="61"/>
      <c r="N12" s="42">
        <f t="shared" si="1"/>
        <v>0</v>
      </c>
      <c r="O12" s="474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376"/>
      <c r="H13" s="453"/>
      <c r="I13" s="491"/>
      <c r="J13" s="39">
        <f t="shared" si="0"/>
        <v>0</v>
      </c>
      <c r="K13" s="40"/>
      <c r="L13" s="566"/>
      <c r="M13" s="61"/>
      <c r="N13" s="42">
        <f t="shared" si="1"/>
        <v>0</v>
      </c>
      <c r="O13" s="476"/>
      <c r="P13" s="475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376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8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71" t="s">
        <v>43</v>
      </c>
      <c r="B62" s="153" t="s">
        <v>23</v>
      </c>
      <c r="C62" s="159"/>
      <c r="D62" s="160"/>
      <c r="E62" s="56"/>
      <c r="F62" s="155"/>
      <c r="G62" s="714"/>
      <c r="H62" s="71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72"/>
      <c r="B63" s="153" t="s">
        <v>126</v>
      </c>
      <c r="C63" s="161"/>
      <c r="D63" s="160"/>
      <c r="E63" s="56"/>
      <c r="F63" s="155"/>
      <c r="G63" s="715"/>
      <c r="H63" s="71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/>
      <c r="C68" s="423" t="s">
        <v>370</v>
      </c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/>
      <c r="C69" s="423" t="s">
        <v>375</v>
      </c>
      <c r="D69" s="160"/>
      <c r="E69" s="56"/>
      <c r="F69" s="155"/>
      <c r="G69" s="156"/>
      <c r="H69" s="164"/>
      <c r="I69" s="155"/>
      <c r="J69" s="39">
        <f t="shared" ref="J69:J203" si="4">I69-F69</f>
        <v>0</v>
      </c>
      <c r="K69" s="462"/>
      <c r="L69" s="584"/>
      <c r="M69" s="585"/>
      <c r="N69" s="42">
        <f t="shared" si="3"/>
        <v>0</v>
      </c>
      <c r="O69" s="158"/>
      <c r="P69" s="58"/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/>
      <c r="C70" s="423" t="s">
        <v>378</v>
      </c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/>
      <c r="C71" s="423" t="s">
        <v>382</v>
      </c>
      <c r="D71" s="160"/>
      <c r="E71" s="56"/>
      <c r="F71" s="155"/>
      <c r="G71" s="156"/>
      <c r="H71" s="164"/>
      <c r="I71" s="155"/>
      <c r="J71" s="39">
        <v>0</v>
      </c>
      <c r="K71" s="462"/>
      <c r="L71" s="584"/>
      <c r="M71" s="585"/>
      <c r="N71" s="42">
        <f t="shared" si="3"/>
        <v>0</v>
      </c>
      <c r="O71" s="158"/>
      <c r="P71" s="58"/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/>
      <c r="C72" s="602" t="s">
        <v>384</v>
      </c>
      <c r="D72" s="160"/>
      <c r="E72" s="56"/>
      <c r="F72" s="155"/>
      <c r="G72" s="156"/>
      <c r="H72" s="59"/>
      <c r="I72" s="155"/>
      <c r="J72" s="39">
        <f t="shared" si="4"/>
        <v>0</v>
      </c>
      <c r="K72" s="462"/>
      <c r="L72" s="584"/>
      <c r="M72" s="585"/>
      <c r="N72" s="42">
        <f t="shared" ref="N72" si="5">K72*I72</f>
        <v>0</v>
      </c>
      <c r="O72" s="537"/>
      <c r="P72" s="58"/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/>
      <c r="G73" s="156"/>
      <c r="H73" s="59"/>
      <c r="I73" s="155"/>
      <c r="J73" s="39">
        <f t="shared" si="4"/>
        <v>0</v>
      </c>
      <c r="K73" s="462"/>
      <c r="L73" s="584"/>
      <c r="M73" s="585"/>
      <c r="N73" s="42">
        <f t="shared" ref="N73:N197" si="6">K73*I73</f>
        <v>0</v>
      </c>
      <c r="O73" s="537"/>
      <c r="P73" s="58"/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/>
      <c r="C74" s="594" t="s">
        <v>368</v>
      </c>
      <c r="D74" s="445"/>
      <c r="E74" s="56"/>
      <c r="F74" s="493"/>
      <c r="G74" s="494"/>
      <c r="H74" s="453"/>
      <c r="I74" s="493"/>
      <c r="J74" s="39">
        <f t="shared" si="4"/>
        <v>0</v>
      </c>
      <c r="K74" s="511"/>
      <c r="L74" s="584"/>
      <c r="M74" s="585"/>
      <c r="N74" s="42">
        <f t="shared" si="6"/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/>
      <c r="C75" s="444" t="s">
        <v>364</v>
      </c>
      <c r="D75" s="445"/>
      <c r="E75" s="56"/>
      <c r="F75" s="446"/>
      <c r="G75" s="447"/>
      <c r="H75" s="448"/>
      <c r="I75" s="446"/>
      <c r="J75" s="39">
        <f t="shared" si="4"/>
        <v>0</v>
      </c>
      <c r="K75" s="462"/>
      <c r="L75" s="584"/>
      <c r="M75" s="585"/>
      <c r="N75" s="42">
        <f t="shared" si="6"/>
        <v>0</v>
      </c>
      <c r="O75" s="169"/>
      <c r="P75" s="58"/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/>
      <c r="C76" s="450" t="s">
        <v>361</v>
      </c>
      <c r="D76" s="445"/>
      <c r="E76" s="56"/>
      <c r="F76" s="446"/>
      <c r="G76" s="447"/>
      <c r="H76" s="453"/>
      <c r="I76" s="446"/>
      <c r="J76" s="39">
        <f t="shared" si="4"/>
        <v>0</v>
      </c>
      <c r="K76" s="462"/>
      <c r="L76" s="584"/>
      <c r="M76" s="586"/>
      <c r="N76" s="42">
        <f t="shared" si="6"/>
        <v>0</v>
      </c>
      <c r="O76" s="169"/>
      <c r="P76" s="120"/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/>
      <c r="C77" s="450" t="s">
        <v>358</v>
      </c>
      <c r="D77" s="445"/>
      <c r="E77" s="56"/>
      <c r="F77" s="446"/>
      <c r="G77" s="447"/>
      <c r="H77" s="453"/>
      <c r="I77" s="446"/>
      <c r="J77" s="39">
        <f t="shared" si="4"/>
        <v>0</v>
      </c>
      <c r="K77" s="462"/>
      <c r="L77" s="584"/>
      <c r="M77" s="586"/>
      <c r="N77" s="42">
        <f t="shared" si="6"/>
        <v>0</v>
      </c>
      <c r="O77" s="169"/>
      <c r="P77" s="120"/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7"/>
      <c r="M78" s="585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4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4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4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 t="shared" ref="N84:N90" si="7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90"/>
      <c r="M85" s="585"/>
      <c r="N85" s="42">
        <f t="shared" si="7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4"/>
        <v>0</v>
      </c>
      <c r="K87" s="462"/>
      <c r="L87" s="587"/>
      <c r="M87" s="585"/>
      <c r="N87" s="42">
        <f t="shared" si="7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91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4"/>
        <v>0</v>
      </c>
      <c r="K91" s="462"/>
      <c r="L91" s="591"/>
      <c r="M91" s="585"/>
      <c r="N91" s="42">
        <f t="shared" si="6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4"/>
        <v>0</v>
      </c>
      <c r="K93" s="462"/>
      <c r="L93" s="592"/>
      <c r="M93" s="585"/>
      <c r="N93" s="42">
        <f t="shared" si="6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4"/>
        <v>0</v>
      </c>
      <c r="K94" s="462"/>
      <c r="L94" s="593"/>
      <c r="M94" s="585"/>
      <c r="N94" s="42">
        <f t="shared" si="6"/>
        <v>0</v>
      </c>
      <c r="O94" s="627"/>
      <c r="P94" s="685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28"/>
      <c r="P95" s="686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1"/>
      <c r="M96" s="585"/>
      <c r="N96" s="42">
        <f t="shared" si="6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68"/>
      <c r="M97" s="463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4"/>
        <v>0</v>
      </c>
      <c r="K100" s="468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8">D104*F104</f>
        <v>0</v>
      </c>
      <c r="F104" s="155"/>
      <c r="G104" s="156"/>
      <c r="H104" s="164"/>
      <c r="I104" s="155"/>
      <c r="J104" s="39">
        <f t="shared" si="4"/>
        <v>0</v>
      </c>
      <c r="K104" s="81"/>
      <c r="L104" s="566"/>
      <c r="M104" s="61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8"/>
        <v>0</v>
      </c>
      <c r="F105" s="155"/>
      <c r="G105" s="156"/>
      <c r="H105" s="168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625"/>
      <c r="M109" s="626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25"/>
      <c r="M110" s="62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569"/>
      <c r="M111" s="19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6"/>
      <c r="M113" s="61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627"/>
      <c r="P116" s="629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28"/>
      <c r="P117" s="630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8"/>
        <v>0</v>
      </c>
      <c r="F131" s="38"/>
      <c r="G131" s="36"/>
      <c r="H131" s="60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8"/>
        <v>0</v>
      </c>
      <c r="F132" s="60"/>
      <c r="G132" s="58"/>
      <c r="H132" s="5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8"/>
        <v>0</v>
      </c>
      <c r="F144" s="60"/>
      <c r="G144" s="58"/>
      <c r="H144" s="205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8"/>
        <v>0</v>
      </c>
      <c r="F148" s="60"/>
      <c r="G148" s="58"/>
      <c r="H148" s="206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6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13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05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8"/>
        <v>0</v>
      </c>
      <c r="F167" s="60"/>
      <c r="G167" s="58"/>
      <c r="H167" s="21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8"/>
        <v>0</v>
      </c>
      <c r="F168" s="60"/>
      <c r="G168" s="221"/>
      <c r="H168" s="222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8"/>
        <v>0</v>
      </c>
      <c r="F169" s="60"/>
      <c r="G169" s="224"/>
      <c r="H169" s="215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4"/>
        <v>0</v>
      </c>
      <c r="K170" s="225"/>
      <c r="L170" s="566"/>
      <c r="M170" s="61" t="s">
        <v>26</v>
      </c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/>
      <c r="N171" s="42">
        <f t="shared" si="6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4"/>
        <v>0</v>
      </c>
      <c r="K172" s="81"/>
      <c r="L172" s="566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4"/>
        <v>0</v>
      </c>
      <c r="K173" s="225"/>
      <c r="L173" s="570"/>
      <c r="M173" s="231"/>
      <c r="N173" s="42">
        <f t="shared" si="6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4"/>
        <v>0</v>
      </c>
      <c r="K175" s="233"/>
      <c r="L175" s="570"/>
      <c r="M175" s="231"/>
      <c r="N175" s="42">
        <f t="shared" si="6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4"/>
        <v>0</v>
      </c>
      <c r="K176" s="234"/>
      <c r="L176" s="571"/>
      <c r="M176" s="235"/>
      <c r="N176" s="42">
        <f t="shared" si="6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4"/>
        <v>0</v>
      </c>
      <c r="K177" s="234"/>
      <c r="L177" s="572"/>
      <c r="M177" s="238"/>
      <c r="N177" s="42">
        <f t="shared" si="6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4"/>
        <v>0</v>
      </c>
      <c r="K178" s="234"/>
      <c r="L178" s="570"/>
      <c r="M178" s="231"/>
      <c r="N178" s="42">
        <f t="shared" si="6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4"/>
        <v>0</v>
      </c>
      <c r="K179" s="81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4"/>
        <v>0</v>
      </c>
      <c r="K180" s="234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4"/>
        <v>0</v>
      </c>
      <c r="K182" s="234"/>
      <c r="L182" s="573"/>
      <c r="M182" s="24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81"/>
      <c r="L185" s="566"/>
      <c r="M185" s="6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4"/>
        <v>0</v>
      </c>
      <c r="N197" s="42">
        <f t="shared" si="6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ref="N198:N261" si="10">K198*I198</f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4"/>
        <v>0</v>
      </c>
      <c r="K199" s="81"/>
      <c r="L199" s="566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ref="J204:J267" si="11">I204-F204</f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11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ref="N262:N284" si="13">K262*I262</f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ref="J268:J280" si="14">I268-F268</f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4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16" t="s">
        <v>27</v>
      </c>
      <c r="G281" s="616"/>
      <c r="H281" s="617"/>
      <c r="I281" s="303">
        <f>SUM(I4:I280)</f>
        <v>120203.8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5594134.5</v>
      </c>
      <c r="O285" s="324"/>
      <c r="Q285" s="325">
        <f>SUM(Q4:Q284)</f>
        <v>31275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5625409.5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mergeCells count="13">
    <mergeCell ref="F281:H281"/>
    <mergeCell ref="A1:J2"/>
    <mergeCell ref="S1:T2"/>
    <mergeCell ref="W1:X1"/>
    <mergeCell ref="O3:P3"/>
    <mergeCell ref="A62:A63"/>
    <mergeCell ref="G62:G63"/>
    <mergeCell ref="H62:H63"/>
    <mergeCell ref="O94:O95"/>
    <mergeCell ref="P94:P95"/>
    <mergeCell ref="L109:M110"/>
    <mergeCell ref="O116:O117"/>
    <mergeCell ref="P116:P1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2023-07-20T21:36:08Z</dcterms:modified>
</cp:coreProperties>
</file>