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firstSheet="9" activeTab="10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13" l="1"/>
  <c r="J58" i="13"/>
  <c r="N10" i="11" l="1"/>
  <c r="J10" i="11"/>
  <c r="E10" i="11"/>
  <c r="F66" i="13" l="1"/>
  <c r="F65" i="13"/>
  <c r="V266" i="11" l="1"/>
  <c r="S266" i="11"/>
  <c r="Q266" i="11"/>
  <c r="L266" i="11"/>
  <c r="N265" i="11"/>
  <c r="E265" i="11"/>
  <c r="N264" i="11"/>
  <c r="E264" i="11"/>
  <c r="N263" i="11"/>
  <c r="E263" i="11"/>
  <c r="I262" i="11"/>
  <c r="N262" i="11" s="1"/>
  <c r="E262" i="11"/>
  <c r="N261" i="11"/>
  <c r="J261" i="1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E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6" i="11" l="1"/>
  <c r="N269" i="11" s="1"/>
  <c r="V32" i="14"/>
  <c r="V266" i="13" l="1"/>
  <c r="S266" i="13"/>
  <c r="Q266" i="13"/>
  <c r="L266" i="13"/>
  <c r="N265" i="13"/>
  <c r="E265" i="13"/>
  <c r="N264" i="13"/>
  <c r="E264" i="13"/>
  <c r="N263" i="13"/>
  <c r="E263" i="13"/>
  <c r="E262" i="13"/>
  <c r="N261" i="13"/>
  <c r="J261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7" i="13"/>
  <c r="J57" i="13"/>
  <c r="N59" i="13"/>
  <c r="J59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2" i="13"/>
  <c r="N262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6" i="13" l="1"/>
  <c r="N269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<sst xmlns="http://schemas.openxmlformats.org/spreadsheetml/2006/main" count="2982" uniqueCount="1020">
  <si>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</si>
  <si>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</si>
  <si>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</si>
  <si>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</si>
  <si>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</si>
  <si>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</si>
  <si>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</si>
  <si>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</si>
  <si>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</si>
  <si>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</si>
  <si>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</si>
  <si>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</si>
  <si>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</si>
  <si>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</si>
  <si>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</si>
  <si>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</si>
  <si>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</si>
  <si>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</si>
  <si>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</si>
  <si>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</si>
  <si>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</si>
  <si>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</si>
  <si>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</si>
  <si>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</si>
  <si>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</si>
  <si>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</si>
  <si>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</si>
  <si>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</si>
  <si>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</si>
  <si>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</si>
  <si>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</si>
  <si>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</si>
  <si>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</si>
  <si>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</si>
  <si>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</si>
  <si>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</si>
  <si>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</si>
  <si>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</si>
  <si>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</si>
  <si>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</si>
  <si>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</si>
  <si>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</si>
  <si>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</si>
  <si>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</si>
  <si>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</si>
  <si>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</si>
  <si>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</si>
  <si>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</si>
  <si>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</si>
  <si>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</si>
  <si>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</si>
  <si>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</si>
  <si>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</si>
  <si>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</si>
  <si>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</si>
  <si>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</si>
  <si>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</si>
  <si>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</si>
  <si>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</si>
  <si>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</si>
  <si>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</si>
  <si>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</si>
  <si>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</si>
  <si>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</si>
  <si>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</si>
  <si>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</si>
  <si>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</si>
  <si>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</si>
  <si>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</si>
  <si>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</si>
  <si>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</si>
  <si>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</si>
  <si>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</si>
  <si>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</si>
  <si>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</si>
  <si>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</si>
  <si>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</si>
  <si>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</si>
  <si>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</si>
  <si>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</si>
  <si>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</si>
  <si>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</si>
  <si>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</si>
  <si>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</si>
  <si>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</si>
  <si>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</si>
  <si>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</si>
  <si>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</si>
  <si>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</si>
  <si>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</si>
  <si>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</si>
  <si>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</si>
  <si>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</si>
  <si>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</si>
  <si>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</si>
  <si>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</si>
  <si>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</si>
  <si>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</si>
  <si>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</si>
  <si>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</si>
  <si>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</si>
  <si>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</si>
  <si>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</si>
  <si>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</si>
  <si>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</si>
  <si>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</si>
  <si>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</si>
  <si>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</si>
  <si>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</si>
  <si>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</si>
  <si>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</si>
  <si>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</si>
  <si>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</si>
  <si>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</si>
  <si>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</si>
  <si>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</si>
  <si>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</si>
  <si>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</si>
  <si>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</si>
  <si>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</si>
  <si>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</si>
  <si>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</si>
  <si>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</si>
  <si>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</si>
  <si>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</si>
  <si>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</si>
  <si>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</si>
  <si>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</si>
  <si>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</si>
  <si>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</si>
  <si>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</si>
  <si>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</si>
  <si>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</si>
  <si>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</si>
  <si>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</si>
  <si>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</si>
  <si>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</si>
  <si>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</si>
  <si>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</si>
  <si>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</si>
  <si>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</si>
  <si>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</si>
  <si>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</si>
  <si>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</si>
  <si>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</si>
  <si>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</si>
  <si>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</si>
  <si>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</si>
  <si>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</si>
  <si>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</si>
  <si>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</si>
  <si>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</si>
  <si>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</si>
  <si>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</si>
  <si>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</si>
  <si>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</si>
  <si>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</si>
  <si>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</si>
  <si>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</si>
  <si>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</si>
  <si>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</si>
  <si>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</si>
  <si>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</si>
  <si>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</si>
  <si>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</si>
  <si>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</si>
  <si>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</si>
  <si>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</si>
  <si>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</si>
  <si>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</si>
  <si>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</si>
  <si>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</si>
  <si>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</si>
  <si>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</si>
  <si>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</si>
  <si>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</si>
  <si>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</si>
  <si>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</si>
  <si>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</si>
  <si>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</si>
  <si>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</si>
  <si>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</si>
  <si>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</si>
  <si>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</si>
  <si>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</si>
  <si>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</si>
  <si>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</si>
  <si>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</si>
  <si>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</si>
  <si>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</si>
  <si>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</si>
  <si>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</si>
  <si>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</si>
  <si>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</si>
  <si>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</si>
  <si>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</si>
  <si>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</si>
  <si>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</si>
  <si>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</si>
  <si>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</si>
  <si>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</si>
  <si>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</si>
  <si>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</si>
  <si>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</si>
  <si>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</si>
  <si>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</si>
  <si>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</si>
  <si>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</si>
  <si>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</si>
  <si>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</si>
  <si>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</si>
  <si>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</si>
  <si>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</si>
  <si>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</si>
  <si>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</si>
  <si>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</si>
  <si>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</si>
  <si>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</si>
  <si>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</si>
  <si>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</si>
  <si>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</si>
  <si>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</si>
  <si>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</si>
  <si>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</si>
  <si>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</si>
  <si>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</si>
  <si>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</si>
  <si>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</si>
  <si>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</si>
  <si>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</si>
  <si>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</si>
  <si>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</si>
  <si>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</si>
  <si>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</si>
  <si>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</si>
  <si>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</si>
  <si>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</si>
  <si>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</si>
  <si>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</si>
  <si>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</si>
  <si>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</si>
  <si>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</si>
  <si>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</si>
  <si>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</si>
  <si>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</si>
  <si>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</si>
  <si>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</si>
  <si>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</si>
  <si>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</si>
  <si>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</si>
  <si>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</si>
  <si>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</si>
  <si>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</si>
  <si>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</si>
  <si>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</si>
  <si>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</si>
  <si>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</si>
  <si>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</si>
  <si>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</si>
  <si>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</si>
  <si>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</si>
  <si>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</si>
  <si>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</si>
  <si>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</si>
  <si>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</si>
  <si>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</si>
  <si>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</si>
  <si>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</si>
  <si>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</si>
  <si>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</si>
  <si>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</si>
  <si>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</si>
  <si>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</si>
  <si>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</si>
  <si>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</si>
  <si>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</si>
  <si>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</si>
  <si>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</si>
  <si>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</si>
  <si>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</si>
  <si>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</si>
  <si>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</si>
  <si>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</si>
  <si>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</si>
  <si>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</si>
  <si>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</si>
  <si>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</si>
  <si>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</si>
  <si>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</si>
  <si>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</si>
  <si>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</si>
  <si>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</si>
  <si>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</si>
  <si>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</si>
  <si>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</si>
  <si>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</si>
  <si>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</si>
  <si>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</si>
  <si>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</si>
  <si>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</si>
  <si>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</si>
  <si>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</si>
  <si>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</si>
  <si>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</si>
  <si>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</si>
  <si>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</si>
  <si>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</si>
  <si>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</si>
  <si>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</si>
  <si>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</si>
  <si>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</si>
  <si>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</si>
  <si>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</si>
  <si>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</si>
  <si>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</si>
  <si>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</si>
  <si>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</si>
  <si>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</si>
  <si>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</si>
  <si>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</si>
  <si>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</si>
  <si>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</si>
  <si>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</si>
  <si>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</si>
  <si>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</si>
  <si>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</si>
  <si>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</si>
  <si>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</si>
  <si>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</si>
  <si>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</si>
  <si>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</si>
  <si>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</si>
  <si>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</si>
  <si>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</si>
  <si>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</si>
  <si>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</si>
  <si>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</si>
  <si>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</si>
  <si>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</si>
  <si>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</si>
  <si>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</si>
  <si>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</si>
  <si>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</si>
  <si>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</si>
  <si>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</si>
  <si>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</si>
  <si>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</si>
  <si>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</si>
  <si>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</si>
  <si>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</si>
  <si>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</si>
  <si>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</si>
  <si>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</si>
  <si>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</si>
  <si>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</si>
  <si>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</si>
  <si>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</si>
  <si>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</si>
  <si>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</si>
  <si>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</si>
  <si>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</si>
  <si>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</si>
  <si>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</si>
  <si>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</si>
  <si>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</si>
  <si>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</si>
  <si>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</si>
  <si>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</si>
  <si>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</si>
  <si>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</si>
  <si>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</si>
  <si>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</si>
  <si>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</si>
  <si>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</si>
  <si>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</si>
  <si>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</si>
  <si>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</si>
  <si>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</si>
  <si>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</si>
  <si>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</si>
  <si>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</si>
  <si>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</si>
  <si>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</si>
  <si>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</si>
  <si>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</si>
  <si>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</si>
  <si>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</si>
  <si>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</si>
  <si>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</si>
  <si>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</si>
  <si>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</si>
  <si>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</si>
  <si>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</si>
  <si>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</si>
  <si>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</si>
  <si>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</si>
  <si>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</si>
  <si>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</si>
  <si>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</si>
  <si>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</si>
  <si>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</si>
  <si>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</si>
  <si>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</si>
  <si>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</si>
  <si>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</si>
  <si>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</si>
  <si>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</si>
  <si>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</si>
  <si>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</si>
  <si>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</si>
  <si>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</si>
  <si>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</si>
  <si>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</si>
  <si>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</si>
  <si>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</si>
  <si>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</si>
  <si>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</si>
  <si>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</si>
  <si>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</si>
  <si>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</si>
  <si>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</si>
  <si>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</si>
  <si>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</si>
  <si>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</si>
  <si>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</si>
  <si>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</si>
  <si>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</si>
  <si>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</si>
  <si>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</si>
  <si>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</si>
  <si>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</si>
  <si>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</si>
  <si>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</si>
  <si>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</si>
  <si>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</si>
  <si>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</si>
  <si>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</si>
  <si>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</si>
  <si>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</si>
  <si>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</si>
  <si>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</si>
  <si>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</si>
  <si>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</si>
  <si>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</si>
  <si>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</si>
  <si>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</si>
  <si>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</si>
  <si>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</si>
  <si>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</si>
  <si>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</si>
  <si>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</si>
  <si>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</si>
  <si>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</si>
  <si>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</si>
  <si>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</si>
  <si>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</si>
  <si>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</si>
  <si>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</si>
  <si>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</si>
  <si>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</si>
  <si>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</si>
  <si>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</si>
  <si>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</si>
  <si>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</si>
  <si>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</si>
  <si>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</si>
  <si>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</si>
  <si>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</si>
  <si>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</si>
  <si>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</si>
  <si>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</si>
  <si>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</si>
  <si>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</si>
  <si>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</si>
  <si>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</si>
  <si>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</si>
  <si>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</si>
  <si>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</si>
  <si>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</si>
  <si>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</si>
  <si>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</si>
  <si>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</si>
  <si>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</si>
  <si>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</si>
  <si>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</si>
  <si>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</si>
  <si>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</si>
  <si>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</si>
  <si>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</si>
  <si>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</si>
  <si>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</si>
  <si>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</si>
  <si>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</si>
  <si>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</si>
  <si>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</si>
  <si>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</si>
  <si>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</si>
  <si>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</si>
  <si>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</si>
  <si>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</si>
  <si>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</si>
  <si>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</si>
  <si>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</si>
  <si>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</si>
  <si>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</si>
  <si>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</si>
  <si>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</si>
  <si>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</si>
  <si>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</si>
  <si>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</si>
  <si>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</si>
  <si>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</si>
  <si>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</si>
  <si>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</si>
  <si>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</si>
  <si>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</si>
  <si>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</si>
  <si>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</si>
  <si>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</si>
  <si>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</si>
  <si>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</si>
  <si>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</si>
  <si>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</si>
  <si>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</si>
  <si>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</si>
  <si>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</si>
  <si>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</si>
  <si>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</si>
  <si>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</si>
  <si>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</si>
  <si>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</si>
  <si>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</si>
  <si>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</si>
  <si>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</si>
  <si>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</si>
  <si>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</si>
  <si>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</si>
  <si>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</si>
  <si>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</si>
  <si>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</si>
  <si>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</si>
  <si>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</si>
  <si>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</si>
  <si>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</si>
  <si>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</si>
  <si>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</si>
  <si>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</si>
  <si>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</si>
  <si>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</si>
  <si>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</si>
  <si>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</si>
  <si>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</si>
  <si>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</si>
  <si>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</si>
  <si>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</si>
  <si>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</si>
  <si>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</si>
  <si>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</si>
  <si>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</si>
  <si>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</si>
  <si>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</si>
  <si>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</si>
  <si>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</si>
  <si>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</si>
  <si>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</si>
  <si>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</si>
  <si>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</si>
  <si>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</si>
  <si>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</si>
  <si>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</si>
  <si>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</si>
  <si>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</si>
  <si>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</si>
  <si>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</si>
  <si>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</si>
  <si>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</si>
  <si>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</si>
  <si>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</si>
  <si>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</si>
  <si>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</si>
  <si>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</si>
  <si>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</si>
  <si>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</si>
  <si>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</si>
  <si>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</si>
  <si>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</si>
  <si>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</si>
  <si>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</si>
  <si>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</si>
  <si>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</si>
  <si>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</si>
  <si>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</si>
  <si>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</si>
  <si>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</si>
  <si>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</si>
  <si>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</si>
  <si>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</si>
  <si>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</si>
  <si>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</si>
  <si>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</si>
  <si>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</si>
  <si>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</si>
  <si>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</si>
  <si>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</si>
  <si>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</si>
  <si>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</si>
  <si>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</si>
  <si>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</si>
  <si>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</si>
  <si>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</si>
  <si>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</si>
  <si>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</si>
  <si>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</si>
  <si>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</si>
  <si>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</si>
  <si>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</si>
  <si>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</si>
  <si>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</si>
  <si>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</si>
  <si>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</si>
  <si>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</si>
  <si>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</si>
  <si>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</si>
  <si>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</si>
  <si>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</si>
  <si>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</si>
  <si>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</si>
  <si>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</si>
  <si>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</si>
  <si>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</si>
  <si>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</si>
  <si>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</si>
  <si>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</si>
  <si>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</si>
  <si>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</si>
  <si>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</si>
  <si>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</si>
  <si>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</si>
  <si>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</si>
  <si>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</si>
  <si>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</si>
  <si>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</si>
  <si>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</si>
  <si>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</si>
  <si>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</si>
  <si>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</si>
  <si>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</si>
  <si>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</si>
  <si>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</si>
  <si>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</si>
  <si>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</si>
  <si>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</si>
  <si>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</si>
  <si>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</si>
  <si>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</si>
  <si>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</si>
  <si>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</si>
  <si>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</si>
  <si>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</si>
  <si>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</si>
  <si>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</si>
  <si>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</si>
  <si>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</si>
  <si>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</si>
  <si>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</si>
  <si>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</si>
  <si>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</si>
  <si>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</si>
  <si>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</si>
  <si>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</si>
  <si>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</si>
  <si>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</si>
  <si>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</si>
  <si>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</si>
  <si>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</si>
  <si>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</si>
  <si>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</si>
  <si>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</si>
  <si>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</si>
  <si>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</si>
  <si>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</si>
  <si>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</si>
  <si>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</si>
  <si>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</si>
  <si>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</si>
  <si>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</si>
  <si>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</si>
  <si>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</si>
  <si>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</si>
  <si>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</si>
  <si>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</si>
  <si>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</si>
  <si>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</si>
  <si>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</si>
  <si>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</si>
  <si>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</si>
  <si>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</si>
  <si>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</si>
  <si>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</si>
  <si>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</si>
  <si>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</si>
  <si>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</si>
  <si>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</si>
  <si>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</si>
  <si>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</si>
  <si>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</si>
  <si>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</si>
  <si>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</si>
  <si>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</si>
  <si>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</si>
  <si>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</si>
  <si>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</si>
  <si>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</si>
  <si>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</si>
  <si>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</si>
  <si>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</si>
  <si>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</si>
  <si>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</si>
  <si>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</si>
  <si>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</si>
  <si>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</si>
  <si>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</si>
  <si>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</si>
  <si>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</si>
  <si>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</si>
  <si>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</si>
  <si>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</si>
  <si>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</si>
  <si>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</si>
  <si>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</si>
  <si>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</si>
  <si>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</si>
  <si>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</si>
  <si>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</si>
  <si>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</si>
  <si>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</si>
  <si>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</si>
  <si>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</si>
  <si>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</si>
  <si>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</si>
  <si>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</si>
  <si>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</si>
  <si>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</si>
  <si>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</si>
  <si>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</si>
  <si>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</si>
  <si>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</si>
  <si>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</si>
  <si>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</si>
  <si>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</si>
  <si>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</si>
  <si>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</si>
  <si>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</si>
  <si>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</si>
  <si>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</si>
  <si>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</si>
  <si>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</si>
  <si>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</si>
  <si>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</si>
  <si>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</si>
  <si>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</si>
  <si>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</si>
  <si>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</si>
  <si>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</si>
  <si>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</si>
  <si>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</si>
  <si>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</si>
  <si>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</si>
  <si>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</si>
  <si>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</si>
  <si>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</si>
  <si>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</si>
  <si>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</si>
  <si>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</si>
  <si>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</si>
  <si>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</si>
  <si>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</si>
  <si>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</si>
  <si>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</si>
  <si>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</si>
  <si>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</si>
  <si>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</si>
  <si>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</si>
  <si>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</si>
  <si>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</si>
  <si>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</si>
  <si>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</si>
  <si>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</si>
  <si>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</si>
  <si>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</si>
  <si>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</si>
  <si>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</si>
  <si>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</si>
  <si>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</si>
  <si>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</si>
  <si>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</si>
  <si>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</si>
  <si>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</si>
  <si>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</si>
  <si>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</si>
  <si>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</si>
  <si>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</si>
  <si>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</si>
  <si>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</si>
  <si>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</si>
  <si>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</si>
  <si>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</si>
  <si>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</si>
  <si>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</si>
  <si>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</si>
  <si>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</si>
  <si>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</si>
  <si>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</si>
  <si>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</si>
  <si>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</si>
  <si>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</si>
  <si>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</si>
  <si>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</si>
  <si>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</si>
  <si>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</si>
  <si>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</si>
  <si>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</si>
  <si>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</si>
  <si>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</si>
  <si>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</si>
  <si>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</si>
  <si>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</si>
  <si>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</si>
  <si>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</si>
  <si>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</si>
  <si>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</si>
  <si>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</si>
  <si>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</si>
  <si>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</si>
  <si>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</si>
  <si>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</si>
  <si>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</si>
  <si>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</si>
  <si>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</si>
  <si>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</si>
  <si>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</si>
  <si>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</si>
  <si>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</si>
  <si>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</si>
  <si>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</si>
  <si>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</si>
  <si>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</si>
  <si>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</si>
  <si>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</si>
  <si>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</si>
  <si>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</si>
  <si>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</si>
  <si>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</si>
  <si>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</si>
  <si>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</si>
  <si>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</si>
  <si>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</si>
  <si>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</si>
  <si>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</si>
  <si>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</si>
  <si>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</si>
  <si>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</si>
  <si>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</si>
  <si>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</si>
  <si>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</si>
  <si>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</si>
  <si>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</si>
  <si>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</si>
  <si>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</si>
  <si>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</si>
  <si>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</si>
  <si>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</si>
  <si>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</si>
  <si>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</si>
  <si>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</si>
  <si>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</si>
  <si>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</si>
  <si>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</si>
  <si>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</si>
  <si>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</si>
  <si>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</si>
  <si>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</si>
  <si>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</si>
  <si>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</si>
  <si>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</si>
  <si>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</si>
  <si>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</si>
  <si>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</si>
  <si>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</si>
  <si>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</si>
  <si>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</si>
  <si>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</si>
  <si>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</si>
  <si>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</si>
  <si>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</si>
  <si>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</si>
  <si>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</si>
  <si>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</si>
  <si>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</si>
  <si>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</si>
  <si>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</si>
  <si>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</si>
  <si>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</si>
  <si>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</si>
  <si>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</si>
  <si>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</si>
  <si>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</si>
  <si>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</si>
  <si>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</si>
  <si>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</si>
  <si>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</si>
  <si>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</si>
  <si>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</si>
  <si>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</si>
  <si>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</si>
  <si>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</si>
  <si>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</si>
  <si>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</si>
  <si>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</si>
  <si>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</si>
  <si>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</si>
  <si>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</si>
  <si>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</si>
  <si>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</si>
  <si>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</si>
  <si>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</si>
  <si>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</si>
  <si>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</si>
  <si>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</si>
  <si>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</si>
  <si>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</si>
  <si>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</si>
  <si>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</si>
  <si>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</si>
  <si>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</si>
  <si>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</si>
  <si>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</si>
  <si>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</si>
  <si>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</si>
  <si>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</si>
  <si>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</si>
  <si>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</si>
  <si>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</si>
  <si>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</si>
  <si>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</si>
  <si>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</si>
  <si>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</si>
  <si>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</si>
  <si>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</si>
  <si>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</si>
  <si>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</si>
  <si>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</si>
  <si>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</si>
  <si>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</si>
  <si>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</si>
  <si>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</si>
  <si>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</si>
  <si>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</si>
  <si>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</si>
  <si>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</si>
  <si>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</si>
  <si>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</si>
  <si>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</si>
  <si>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</si>
  <si>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</si>
  <si>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</si>
  <si>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</si>
  <si>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</si>
  <si>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</si>
  <si>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</si>
  <si>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</si>
  <si>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</si>
  <si>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</si>
  <si>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</si>
  <si>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</si>
  <si>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</si>
  <si>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</si>
  <si>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</si>
  <si>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</si>
  <si>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</si>
  <si>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</si>
  <si>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</si>
  <si>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</si>
  <si>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</si>
  <si>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</si>
  <si>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</si>
  <si>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</si>
  <si>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</si>
  <si>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</si>
  <si>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</si>
  <si>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</si>
  <si>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</si>
  <si>
    <t>00473 B1</t>
  </si>
  <si>
    <t>0484 B1</t>
  </si>
  <si>
    <t>0504 B1</t>
  </si>
  <si>
    <t>0529 B1</t>
  </si>
  <si>
    <t>0552 B1</t>
  </si>
  <si>
    <t>0594 B1</t>
  </si>
  <si>
    <t>0603 B1</t>
  </si>
  <si>
    <t>0625 B1</t>
  </si>
  <si>
    <t>0654 B1</t>
  </si>
  <si>
    <t>0684 B1</t>
  </si>
  <si>
    <t>0687 B1</t>
  </si>
  <si>
    <t>0716 B1</t>
  </si>
  <si>
    <t>0721 B1</t>
  </si>
  <si>
    <t>0738 B1</t>
  </si>
  <si>
    <t>0759 B1</t>
  </si>
  <si>
    <t>0776 B1</t>
  </si>
  <si>
    <t>0777 B1</t>
  </si>
  <si>
    <t>0792 B1</t>
  </si>
  <si>
    <t>LOMO DE CABEZA</t>
  </si>
  <si>
    <t>DESCARNE</t>
  </si>
  <si>
    <t>MAZOS</t>
  </si>
  <si>
    <t>FOLIO CENTRAL 11186</t>
  </si>
  <si>
    <t>A-1198</t>
  </si>
  <si>
    <t>FOLIO CENTRAL 11178</t>
  </si>
  <si>
    <t>A-1197</t>
  </si>
  <si>
    <t xml:space="preserve">DELANTEROS </t>
  </si>
  <si>
    <t>FOLIO CENTRAL 11193</t>
  </si>
  <si>
    <t>A-1212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</si>
</sst>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16" fontId="19" fillId="11" borderId="29" xfId="0" applyNumberFormat="1" applyFont="1" applyFill="1" applyBorder="1" applyAlignment="1">
      <alignment horizontal="center" vertical="center" wrapText="1"/>
    </xf>
    <xf numFmtId="0" fontId="19" fillId="20" borderId="29" xfId="0" applyFont="1" applyFill="1" applyBorder="1" applyAlignment="1">
      <alignment horizontal="center" vertical="center" wrapText="1"/>
    </xf>
    <xf numFmtId="44" fontId="19" fillId="20" borderId="27" xfId="1" applyFont="1" applyFill="1" applyBorder="1" applyAlignment="1">
      <alignment horizontal="center" vertical="center" wrapText="1"/>
    </xf>
    <xf numFmtId="44" fontId="19" fillId="20" borderId="21" xfId="1" applyFont="1" applyFill="1" applyBorder="1" applyAlignment="1">
      <alignment horizontal="center" vertical="center" wrapText="1"/>
    </xf>
    <xf numFmtId="0" fontId="30" fillId="0" borderId="26" xfId="0" applyFont="1" applyBorder="1" applyAlignment="1">
      <alignment horizontal="left"/>
    </xf>
    <xf numFmtId="0" fontId="18" fillId="0" borderId="34" xfId="0" applyFont="1" applyBorder="1" applyAlignment="1">
      <alignment vertical="center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22" fillId="11" borderId="34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vertical="center" wrapText="1"/>
    </xf>
    <xf numFmtId="1" fontId="11" fillId="0" borderId="73" xfId="0" applyNumberFormat="1" applyFont="1" applyBorder="1" applyAlignment="1">
      <alignment horizontal="center" vertical="center" wrapText="1"/>
    </xf>
    <xf numFmtId="1" fontId="11" fillId="0" borderId="74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left" vertical="center"/>
    </xf>
    <xf numFmtId="0" fontId="21" fillId="11" borderId="17" xfId="0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00FF00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600" t="s">
        <v>29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601" t="s">
        <v>2</v>
      </c>
      <c r="X1" s="602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605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606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4" t="s">
        <v>41</v>
      </c>
      <c r="B56" s="136" t="s">
        <v>23</v>
      </c>
      <c r="C56" s="586" t="s">
        <v>110</v>
      </c>
      <c r="D56" s="138"/>
      <c r="E56" s="40"/>
      <c r="F56" s="139">
        <v>1025.4000000000001</v>
      </c>
      <c r="G56" s="140">
        <v>44571</v>
      </c>
      <c r="H56" s="588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5"/>
      <c r="B57" s="136" t="s">
        <v>24</v>
      </c>
      <c r="C57" s="587"/>
      <c r="D57" s="138"/>
      <c r="E57" s="40"/>
      <c r="F57" s="139">
        <v>319</v>
      </c>
      <c r="G57" s="140">
        <v>44571</v>
      </c>
      <c r="H57" s="589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4" t="s">
        <v>41</v>
      </c>
      <c r="B58" s="136" t="s">
        <v>23</v>
      </c>
      <c r="C58" s="586" t="s">
        <v>129</v>
      </c>
      <c r="D58" s="138"/>
      <c r="E58" s="40"/>
      <c r="F58" s="139">
        <v>833.8</v>
      </c>
      <c r="G58" s="140">
        <v>44578</v>
      </c>
      <c r="H58" s="588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90" t="s">
        <v>59</v>
      </c>
      <c r="P58" s="611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5"/>
      <c r="B59" s="136" t="s">
        <v>24</v>
      </c>
      <c r="C59" s="587"/>
      <c r="D59" s="138"/>
      <c r="E59" s="40"/>
      <c r="F59" s="139">
        <v>220</v>
      </c>
      <c r="G59" s="140">
        <v>44578</v>
      </c>
      <c r="H59" s="589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91"/>
      <c r="P59" s="612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609" t="s">
        <v>41</v>
      </c>
      <c r="B60" s="136" t="s">
        <v>23</v>
      </c>
      <c r="C60" s="607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8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90" t="s">
        <v>59</v>
      </c>
      <c r="P60" s="611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610"/>
      <c r="B61" s="136" t="s">
        <v>24</v>
      </c>
      <c r="C61" s="608"/>
      <c r="D61" s="145"/>
      <c r="E61" s="40">
        <f t="shared" si="2"/>
        <v>0</v>
      </c>
      <c r="F61" s="139">
        <v>231.6</v>
      </c>
      <c r="G61" s="140">
        <v>44585</v>
      </c>
      <c r="H61" s="589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91"/>
      <c r="P61" s="612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78"/>
      <c r="D63" s="145"/>
      <c r="E63" s="40">
        <f t="shared" si="2"/>
        <v>0</v>
      </c>
      <c r="F63" s="139"/>
      <c r="G63" s="140"/>
      <c r="H63" s="580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79"/>
      <c r="D64" s="148"/>
      <c r="E64" s="40">
        <f t="shared" si="2"/>
        <v>0</v>
      </c>
      <c r="F64" s="139"/>
      <c r="G64" s="140"/>
      <c r="H64" s="58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82"/>
      <c r="P68" s="576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83"/>
      <c r="P69" s="577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2"/>
      <c r="P82" s="596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83"/>
      <c r="P83" s="597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82"/>
      <c r="P84" s="596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83"/>
      <c r="P85" s="597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8"/>
      <c r="M90" s="599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8"/>
      <c r="M91" s="599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82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83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4" t="s">
        <v>26</v>
      </c>
      <c r="G262" s="594"/>
      <c r="H262" s="595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0" t="s">
        <v>845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619" t="s">
        <v>142</v>
      </c>
      <c r="T1" s="619"/>
      <c r="U1" s="6" t="s">
        <v>0</v>
      </c>
      <c r="V1" s="7" t="s">
        <v>1</v>
      </c>
      <c r="W1" s="601" t="s">
        <v>2</v>
      </c>
      <c r="X1" s="602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620"/>
      <c r="T2" s="62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520" t="s">
        <v>14</v>
      </c>
      <c r="T3" s="519" t="s">
        <v>851</v>
      </c>
      <c r="U3" s="562"/>
      <c r="V3" s="563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0" t="s">
        <v>952</v>
      </c>
      <c r="V4" s="561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7" t="s">
        <v>894</v>
      </c>
      <c r="D19" s="60"/>
      <c r="E19" s="40">
        <f t="shared" si="0"/>
        <v>0</v>
      </c>
      <c r="F19" s="61"/>
      <c r="G19" s="62">
        <v>44853</v>
      </c>
      <c r="H19" s="555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8" t="s">
        <v>61</v>
      </c>
      <c r="P19" s="559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8"/>
      <c r="D20" s="514"/>
      <c r="E20" s="40">
        <f t="shared" si="0"/>
        <v>0</v>
      </c>
      <c r="F20" s="61"/>
      <c r="G20" s="62">
        <v>44853</v>
      </c>
      <c r="H20" s="555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8" t="s">
        <v>61</v>
      </c>
      <c r="P20" s="559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8"/>
      <c r="M89" s="599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8"/>
      <c r="M90" s="599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82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3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5"/>
  <sheetViews>
    <sheetView tabSelected="1" workbookViewId="0">
      <pane xSplit="2" ySplit="3" topLeftCell="I52" activePane="bottomRight" state="frozen"/>
      <selection pane="topRight" activeCell="C1" sqref="C1"/>
      <selection pane="bottomLeft" activeCell="A4" sqref="A4"/>
      <selection pane="bottomRight" activeCell="O57" sqref="O57:O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0" t="s">
        <v>929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619" t="s">
        <v>142</v>
      </c>
      <c r="T1" s="619"/>
      <c r="U1" s="6" t="s">
        <v>0</v>
      </c>
      <c r="V1" s="7" t="s">
        <v>1</v>
      </c>
      <c r="W1" s="601" t="s">
        <v>2</v>
      </c>
      <c r="X1" s="602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620"/>
      <c r="T2" s="62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4" t="s">
        <v>111</v>
      </c>
      <c r="B4" s="535" t="s">
        <v>897</v>
      </c>
      <c r="C4" s="536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3">
        <v>40302</v>
      </c>
      <c r="I4" s="44">
        <v>24070</v>
      </c>
      <c r="J4" s="45">
        <f t="shared" ref="J4:J153" si="1">I4-F4</f>
        <v>0</v>
      </c>
      <c r="K4" s="46">
        <v>62.6</v>
      </c>
      <c r="L4" s="47"/>
      <c r="M4" s="47"/>
      <c r="N4" s="48">
        <f t="shared" ref="N4:N117" si="2">K4*I4</f>
        <v>1506782</v>
      </c>
      <c r="O4" s="565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7" t="s">
        <v>111</v>
      </c>
      <c r="B5" s="538" t="s">
        <v>897</v>
      </c>
      <c r="C5" s="539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7" t="s">
        <v>111</v>
      </c>
      <c r="B6" s="538" t="s">
        <v>930</v>
      </c>
      <c r="C6" s="539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7" t="s">
        <v>111</v>
      </c>
      <c r="B7" s="538" t="s">
        <v>931</v>
      </c>
      <c r="C7" s="544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7" t="s">
        <v>111</v>
      </c>
      <c r="B8" s="538" t="s">
        <v>931</v>
      </c>
      <c r="C8" s="544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0" t="s">
        <v>111</v>
      </c>
      <c r="B9" s="538" t="s">
        <v>932</v>
      </c>
      <c r="C9" s="539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0" t="s">
        <v>111</v>
      </c>
      <c r="B10" s="538" t="s">
        <v>931</v>
      </c>
      <c r="C10" s="539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0" t="s">
        <v>111</v>
      </c>
      <c r="B11" s="538" t="s">
        <v>897</v>
      </c>
      <c r="C11" s="539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4" t="s">
        <v>111</v>
      </c>
      <c r="B12" s="538" t="s">
        <v>476</v>
      </c>
      <c r="C12" s="541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0" t="s">
        <v>111</v>
      </c>
      <c r="B13" s="538" t="s">
        <v>897</v>
      </c>
      <c r="C13" s="541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0" t="s">
        <v>111</v>
      </c>
      <c r="B14" s="538" t="s">
        <v>476</v>
      </c>
      <c r="C14" s="542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0" t="s">
        <v>111</v>
      </c>
      <c r="B15" s="538" t="s">
        <v>476</v>
      </c>
      <c r="C15" s="539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3" t="s">
        <v>111</v>
      </c>
      <c r="B16" s="538" t="s">
        <v>476</v>
      </c>
      <c r="C16" s="539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0" t="s">
        <v>111</v>
      </c>
      <c r="B17" s="538" t="s">
        <v>964</v>
      </c>
      <c r="C17" s="570" t="s">
        <v>992</v>
      </c>
      <c r="D17" s="87">
        <v>64</v>
      </c>
      <c r="E17" s="40">
        <f t="shared" si="0"/>
        <v>1360000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5" t="s">
        <v>111</v>
      </c>
      <c r="B18" s="546" t="s">
        <v>965</v>
      </c>
      <c r="C18" s="471" t="s">
        <v>993</v>
      </c>
      <c r="D18" s="87">
        <v>64</v>
      </c>
      <c r="E18" s="40">
        <f t="shared" si="0"/>
        <v>1427200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7"/>
      <c r="B19" s="538"/>
      <c r="C19" s="548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5"/>
      <c r="B20" s="538"/>
      <c r="C20" s="549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0"/>
      <c r="B21" s="538"/>
      <c r="C21" s="551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0"/>
      <c r="B22" s="538"/>
      <c r="C22" s="539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0"/>
      <c r="B23" s="538"/>
      <c r="C23" s="539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0"/>
      <c r="B24" s="538"/>
      <c r="C24" s="539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0"/>
      <c r="B25" s="538"/>
      <c r="C25" s="539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0"/>
      <c r="B26" s="538"/>
      <c r="C26" s="539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2"/>
      <c r="B27" s="538"/>
      <c r="C27" s="539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0"/>
      <c r="B28" s="538"/>
      <c r="C28" s="539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0"/>
      <c r="B29" s="538"/>
      <c r="C29" s="539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7"/>
      <c r="B30" s="553"/>
      <c r="C30" s="53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8" thickBot="1" x14ac:dyDescent="0.35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63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45" customHeight="1" x14ac:dyDescent="0.3">
      <c r="A57" s="609" t="s">
        <v>41</v>
      </c>
      <c r="B57" s="395" t="s">
        <v>23</v>
      </c>
      <c r="C57" s="615" t="s">
        <v>1015</v>
      </c>
      <c r="D57" s="148"/>
      <c r="E57" s="60"/>
      <c r="F57" s="472">
        <v>1147.4000000000001</v>
      </c>
      <c r="G57" s="662">
        <v>44879</v>
      </c>
      <c r="H57" s="685" t="s">
        <v>1016</v>
      </c>
      <c r="I57" s="139">
        <v>1147.4000000000001</v>
      </c>
      <c r="J57" s="45">
        <f>I57-F57</f>
        <v>0</v>
      </c>
      <c r="K57" s="46">
        <v>89</v>
      </c>
      <c r="L57" s="65"/>
      <c r="M57" s="65"/>
      <c r="N57" s="48">
        <f>K57*I57</f>
        <v>102118.6</v>
      </c>
      <c r="O57" s="687" t="s">
        <v>59</v>
      </c>
      <c r="P57" s="611">
        <v>44930</v>
      </c>
      <c r="Q57" s="146"/>
      <c r="R57" s="117"/>
      <c r="S57" s="92"/>
      <c r="T57" s="92"/>
      <c r="U57" s="53"/>
      <c r="V57" s="54"/>
    </row>
    <row r="58" spans="1:24" ht="31.5" customHeight="1" thickBot="1" x14ac:dyDescent="0.35">
      <c r="A58" s="610"/>
      <c r="B58" s="395" t="s">
        <v>1017</v>
      </c>
      <c r="C58" s="616"/>
      <c r="D58" s="148"/>
      <c r="E58" s="60"/>
      <c r="F58" s="472">
        <v>153.80000000000001</v>
      </c>
      <c r="G58" s="663"/>
      <c r="H58" s="686"/>
      <c r="I58" s="139">
        <v>153.80000000000001</v>
      </c>
      <c r="J58" s="45">
        <f>I58-F58</f>
        <v>0</v>
      </c>
      <c r="K58" s="46">
        <v>87</v>
      </c>
      <c r="L58" s="65"/>
      <c r="M58" s="65"/>
      <c r="N58" s="48">
        <f>K58*I58</f>
        <v>13380.6</v>
      </c>
      <c r="O58" s="688"/>
      <c r="P58" s="612"/>
      <c r="Q58" s="146"/>
      <c r="R58" s="117"/>
      <c r="S58" s="92"/>
      <c r="T58" s="92"/>
      <c r="U58" s="53"/>
      <c r="V58" s="54"/>
    </row>
    <row r="59" spans="1:24" ht="47.25" x14ac:dyDescent="0.3">
      <c r="A59" s="80" t="s">
        <v>41</v>
      </c>
      <c r="B59" s="395" t="s">
        <v>23</v>
      </c>
      <c r="C59" s="178" t="s">
        <v>1013</v>
      </c>
      <c r="D59" s="148"/>
      <c r="E59" s="60"/>
      <c r="F59" s="139">
        <v>585.20000000000005</v>
      </c>
      <c r="G59" s="473">
        <v>44886</v>
      </c>
      <c r="H59" s="684" t="s">
        <v>1014</v>
      </c>
      <c r="I59" s="139">
        <v>585.20000000000005</v>
      </c>
      <c r="J59" s="45">
        <f>I59-F59</f>
        <v>0</v>
      </c>
      <c r="K59" s="46">
        <v>89</v>
      </c>
      <c r="L59" s="65"/>
      <c r="M59" s="65"/>
      <c r="N59" s="48">
        <f>K59*I59</f>
        <v>52082.8</v>
      </c>
      <c r="O59" s="375" t="s">
        <v>59</v>
      </c>
      <c r="P59" s="407">
        <v>44930</v>
      </c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47.25" x14ac:dyDescent="0.3">
      <c r="A61" s="78" t="s">
        <v>41</v>
      </c>
      <c r="B61" s="395" t="s">
        <v>23</v>
      </c>
      <c r="C61" s="397" t="s">
        <v>1018</v>
      </c>
      <c r="D61" s="148"/>
      <c r="E61" s="60"/>
      <c r="F61" s="139">
        <v>718.8</v>
      </c>
      <c r="G61" s="140">
        <v>44893</v>
      </c>
      <c r="H61" s="419" t="s">
        <v>1019</v>
      </c>
      <c r="I61" s="139">
        <v>718.8</v>
      </c>
      <c r="J61" s="45">
        <f t="shared" si="1"/>
        <v>0</v>
      </c>
      <c r="K61" s="46">
        <v>89</v>
      </c>
      <c r="L61" s="65"/>
      <c r="M61" s="65"/>
      <c r="N61" s="48">
        <f t="shared" si="2"/>
        <v>63973.2</v>
      </c>
      <c r="O61" s="375" t="s">
        <v>59</v>
      </c>
      <c r="P61" s="407">
        <v>44930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47.25" x14ac:dyDescent="0.3">
      <c r="A63" s="83" t="s">
        <v>579</v>
      </c>
      <c r="B63" s="156" t="s">
        <v>580</v>
      </c>
      <c r="C63" s="178" t="s">
        <v>953</v>
      </c>
      <c r="D63" s="148"/>
      <c r="E63" s="60"/>
      <c r="F63" s="139"/>
      <c r="G63" s="140">
        <v>44873</v>
      </c>
      <c r="H63" s="141" t="s">
        <v>954</v>
      </c>
      <c r="I63" s="139">
        <v>8578.7000000000007</v>
      </c>
      <c r="J63" s="45">
        <f t="shared" si="1"/>
        <v>8578.7000000000007</v>
      </c>
      <c r="K63" s="46">
        <v>24</v>
      </c>
      <c r="L63" s="65"/>
      <c r="M63" s="65"/>
      <c r="N63" s="48">
        <f t="shared" si="2"/>
        <v>205888.80000000002</v>
      </c>
      <c r="O63" s="75" t="s">
        <v>59</v>
      </c>
      <c r="P63" s="11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111</v>
      </c>
      <c r="B64" s="156" t="s">
        <v>961</v>
      </c>
      <c r="C64" s="160" t="s">
        <v>962</v>
      </c>
      <c r="D64" s="148"/>
      <c r="E64" s="60"/>
      <c r="F64" s="139"/>
      <c r="G64" s="140">
        <v>44880</v>
      </c>
      <c r="H64" s="425">
        <v>40458</v>
      </c>
      <c r="I64" s="139">
        <v>204</v>
      </c>
      <c r="J64" s="45">
        <f t="shared" si="1"/>
        <v>204</v>
      </c>
      <c r="K64" s="46">
        <v>72</v>
      </c>
      <c r="L64" s="65"/>
      <c r="M64" s="65"/>
      <c r="N64" s="48">
        <f t="shared" si="2"/>
        <v>14688</v>
      </c>
      <c r="O64" s="75" t="s">
        <v>61</v>
      </c>
      <c r="P64" s="62">
        <v>44895</v>
      </c>
      <c r="Q64" s="147"/>
      <c r="R64" s="117"/>
      <c r="S64" s="92"/>
      <c r="T64" s="92"/>
      <c r="U64" s="53"/>
      <c r="V64" s="54"/>
    </row>
    <row r="65" spans="1:22" ht="47.25" x14ac:dyDescent="0.3">
      <c r="A65" s="420" t="s">
        <v>579</v>
      </c>
      <c r="B65" s="156" t="s">
        <v>981</v>
      </c>
      <c r="C65" s="502" t="s">
        <v>982</v>
      </c>
      <c r="D65" s="151"/>
      <c r="E65" s="60"/>
      <c r="F65" s="139">
        <f>113.6*38+112*110+65.94*90+67.32*80+42.8*90</f>
        <v>31808.999999999996</v>
      </c>
      <c r="G65" s="140">
        <v>44880</v>
      </c>
      <c r="H65" s="222" t="s">
        <v>983</v>
      </c>
      <c r="I65" s="139">
        <v>31816</v>
      </c>
      <c r="J65" s="45">
        <f>I65-F65</f>
        <v>7.000000000003638</v>
      </c>
      <c r="K65" s="46">
        <v>1</v>
      </c>
      <c r="L65" s="569" t="s">
        <v>984</v>
      </c>
      <c r="M65" s="65"/>
      <c r="N65" s="48">
        <f>K65*I65</f>
        <v>31816</v>
      </c>
      <c r="O65" s="495" t="s">
        <v>59</v>
      </c>
      <c r="P65" s="407">
        <v>44902</v>
      </c>
      <c r="Q65" s="147"/>
      <c r="R65" s="117"/>
      <c r="S65" s="92"/>
      <c r="T65" s="92"/>
      <c r="U65" s="53"/>
      <c r="V65" s="54"/>
    </row>
    <row r="66" spans="1:22" ht="47.25" x14ac:dyDescent="0.3">
      <c r="A66" s="80" t="s">
        <v>579</v>
      </c>
      <c r="B66" s="156" t="s">
        <v>981</v>
      </c>
      <c r="C66" s="174" t="s">
        <v>985</v>
      </c>
      <c r="D66" s="151"/>
      <c r="E66" s="60"/>
      <c r="F66" s="139">
        <f>65.78*38+106.88*110+97.96*90+6.64*70</f>
        <v>23537.639999999996</v>
      </c>
      <c r="G66" s="140">
        <v>44882</v>
      </c>
      <c r="H66" s="384" t="s">
        <v>986</v>
      </c>
      <c r="I66" s="139">
        <v>23538</v>
      </c>
      <c r="J66" s="45">
        <f>I66-F66</f>
        <v>0.36000000000422006</v>
      </c>
      <c r="K66" s="46">
        <v>1</v>
      </c>
      <c r="L66" s="65"/>
      <c r="M66" s="65"/>
      <c r="N66" s="48">
        <f>K66*I66</f>
        <v>23538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47.25" x14ac:dyDescent="0.3">
      <c r="A67" s="82" t="s">
        <v>579</v>
      </c>
      <c r="B67" s="156" t="s">
        <v>981</v>
      </c>
      <c r="C67" s="174" t="s">
        <v>987</v>
      </c>
      <c r="D67" s="148"/>
      <c r="E67" s="60"/>
      <c r="F67" s="139">
        <v>30267</v>
      </c>
      <c r="G67" s="140">
        <v>44887</v>
      </c>
      <c r="H67" s="63" t="s">
        <v>988</v>
      </c>
      <c r="I67" s="139">
        <v>30267</v>
      </c>
      <c r="J67" s="45">
        <f>I67-F67</f>
        <v>0</v>
      </c>
      <c r="K67" s="46">
        <v>1</v>
      </c>
      <c r="L67" s="65"/>
      <c r="M67" s="65"/>
      <c r="N67" s="48">
        <f>K67*I67</f>
        <v>30267</v>
      </c>
      <c r="O67" s="495" t="s">
        <v>59</v>
      </c>
      <c r="P67" s="407">
        <v>44902</v>
      </c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8"/>
      <c r="M90" s="599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598"/>
      <c r="M91" s="599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2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83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3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594" t="s">
        <v>26</v>
      </c>
      <c r="G262" s="594"/>
      <c r="H262" s="595"/>
      <c r="I262" s="287">
        <f>SUM(I4:I261)</f>
        <v>441243.5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21858753.400000002</v>
      </c>
      <c r="O266" s="308"/>
      <c r="Q266" s="309">
        <f>SUM(Q4:Q265)</f>
        <v>0</v>
      </c>
      <c r="R266" s="8"/>
      <c r="S266" s="310">
        <f>SUM(S18:S265)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21858753.400000002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7:X58">
    <sortCondition ref="G57:G58"/>
  </sortState>
  <mergeCells count="14">
    <mergeCell ref="F262:H262"/>
    <mergeCell ref="A1:J2"/>
    <mergeCell ref="S1:T2"/>
    <mergeCell ref="W1:X1"/>
    <mergeCell ref="O3:P3"/>
    <mergeCell ref="L90:M91"/>
    <mergeCell ref="O97:O98"/>
    <mergeCell ref="P97:P98"/>
    <mergeCell ref="A57:A58"/>
    <mergeCell ref="C57:C58"/>
    <mergeCell ref="G57:G58"/>
    <mergeCell ref="H57:H58"/>
    <mergeCell ref="O57:O58"/>
    <mergeCell ref="P57:P58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L10" activePane="bottomRight" state="frozen"/>
      <selection pane="topRight" activeCell="I1" sqref="I1"/>
      <selection pane="bottomLeft" activeCell="A4" sqref="A4"/>
      <selection pane="bottomRight" activeCell="F14" sqref="F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0" t="s">
        <v>980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619" t="s">
        <v>142</v>
      </c>
      <c r="T1" s="619"/>
      <c r="U1" s="6" t="s">
        <v>0</v>
      </c>
      <c r="V1" s="7" t="s">
        <v>1</v>
      </c>
      <c r="W1" s="601" t="s">
        <v>2</v>
      </c>
      <c r="X1" s="602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620"/>
      <c r="T2" s="62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4" t="s">
        <v>106</v>
      </c>
      <c r="B4" s="535" t="s">
        <v>127</v>
      </c>
      <c r="C4" s="536" t="s">
        <v>994</v>
      </c>
      <c r="D4" s="39">
        <v>63</v>
      </c>
      <c r="E4" s="40">
        <f t="shared" ref="E4:E55" si="0">D4*F4</f>
        <v>1540350</v>
      </c>
      <c r="F4" s="41">
        <v>24450</v>
      </c>
      <c r="G4" s="42">
        <v>44896</v>
      </c>
      <c r="H4" s="568">
        <v>40656</v>
      </c>
      <c r="I4" s="44">
        <v>24450</v>
      </c>
      <c r="J4" s="45">
        <f t="shared" ref="J4:J153" si="1">I4-F4</f>
        <v>0</v>
      </c>
      <c r="K4" s="46">
        <v>60.5</v>
      </c>
      <c r="L4" s="47"/>
      <c r="M4" s="47"/>
      <c r="N4" s="48">
        <f t="shared" ref="N4:N117" si="2">K4*I4</f>
        <v>1479225</v>
      </c>
      <c r="O4" s="565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7" t="s">
        <v>106</v>
      </c>
      <c r="B5" s="538" t="s">
        <v>476</v>
      </c>
      <c r="C5" s="571"/>
      <c r="D5" s="572"/>
      <c r="E5" s="573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7" t="s">
        <v>106</v>
      </c>
      <c r="B6" s="538" t="s">
        <v>476</v>
      </c>
      <c r="C6" s="539" t="s">
        <v>995</v>
      </c>
      <c r="D6" s="60">
        <v>63</v>
      </c>
      <c r="E6" s="40">
        <f t="shared" si="0"/>
        <v>1450890</v>
      </c>
      <c r="F6" s="61">
        <v>23030</v>
      </c>
      <c r="G6" s="62">
        <v>44900</v>
      </c>
      <c r="H6" s="63">
        <v>40701</v>
      </c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 t="s">
        <v>59</v>
      </c>
      <c r="P6" s="364">
        <v>44921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7" t="s">
        <v>106</v>
      </c>
      <c r="B7" s="538" t="s">
        <v>931</v>
      </c>
      <c r="C7" s="544" t="s">
        <v>996</v>
      </c>
      <c r="D7" s="60">
        <v>63</v>
      </c>
      <c r="E7" s="40">
        <f t="shared" si="0"/>
        <v>1487430</v>
      </c>
      <c r="F7" s="61">
        <v>23610</v>
      </c>
      <c r="G7" s="62">
        <v>44902</v>
      </c>
      <c r="H7" s="63">
        <v>40717</v>
      </c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 t="s">
        <v>59</v>
      </c>
      <c r="P7" s="364">
        <v>44921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7" t="s">
        <v>106</v>
      </c>
      <c r="B8" s="538" t="s">
        <v>476</v>
      </c>
      <c r="C8" s="544" t="s">
        <v>998</v>
      </c>
      <c r="D8" s="60">
        <v>63</v>
      </c>
      <c r="E8" s="40">
        <f t="shared" si="0"/>
        <v>1409310</v>
      </c>
      <c r="F8" s="61">
        <v>22370</v>
      </c>
      <c r="G8" s="62">
        <v>44904</v>
      </c>
      <c r="H8" s="63">
        <v>40747</v>
      </c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 t="s">
        <v>497</v>
      </c>
      <c r="P8" s="90">
        <v>44923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0" t="s">
        <v>106</v>
      </c>
      <c r="B9" s="538" t="s">
        <v>127</v>
      </c>
      <c r="C9" s="539" t="s">
        <v>997</v>
      </c>
      <c r="D9" s="60">
        <v>63</v>
      </c>
      <c r="E9" s="40">
        <f t="shared" si="0"/>
        <v>1430730</v>
      </c>
      <c r="F9" s="61">
        <v>22710</v>
      </c>
      <c r="G9" s="62">
        <v>44906</v>
      </c>
      <c r="H9" s="63">
        <v>40758</v>
      </c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 t="s">
        <v>61</v>
      </c>
      <c r="P9" s="90">
        <v>44924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0" t="s">
        <v>106</v>
      </c>
      <c r="B10" s="538" t="s">
        <v>897</v>
      </c>
      <c r="C10" s="539" t="s">
        <v>999</v>
      </c>
      <c r="D10" s="60">
        <v>63</v>
      </c>
      <c r="E10" s="40">
        <f t="shared" si="0"/>
        <v>1382220</v>
      </c>
      <c r="F10" s="61">
        <v>21940</v>
      </c>
      <c r="G10" s="62">
        <v>44909</v>
      </c>
      <c r="H10" s="63">
        <v>40805</v>
      </c>
      <c r="I10" s="64">
        <v>21940</v>
      </c>
      <c r="J10" s="45">
        <f t="shared" si="1"/>
        <v>0</v>
      </c>
      <c r="K10" s="46">
        <v>59</v>
      </c>
      <c r="L10" s="65"/>
      <c r="M10" s="65"/>
      <c r="N10" s="48">
        <f t="shared" si="2"/>
        <v>1294460</v>
      </c>
      <c r="O10" s="365" t="s">
        <v>159</v>
      </c>
      <c r="P10" s="90">
        <v>44924</v>
      </c>
      <c r="Q10" s="66"/>
      <c r="R10" s="67"/>
      <c r="S10" s="51"/>
      <c r="T10" s="92"/>
      <c r="U10" s="53"/>
      <c r="V10" s="54"/>
      <c r="W10" s="53"/>
      <c r="X10" s="56"/>
    </row>
    <row r="11" spans="1:24" ht="27.75" customHeight="1" thickTop="1" thickBot="1" x14ac:dyDescent="0.35">
      <c r="A11" s="540" t="s">
        <v>106</v>
      </c>
      <c r="B11" s="538" t="s">
        <v>476</v>
      </c>
      <c r="C11" s="539" t="s">
        <v>1000</v>
      </c>
      <c r="D11" s="72">
        <v>63</v>
      </c>
      <c r="E11" s="40">
        <f t="shared" si="0"/>
        <v>1431990</v>
      </c>
      <c r="F11" s="61">
        <v>22730</v>
      </c>
      <c r="G11" s="62">
        <v>44911</v>
      </c>
      <c r="H11" s="63">
        <v>40824</v>
      </c>
      <c r="I11" s="64">
        <v>22730</v>
      </c>
      <c r="J11" s="45">
        <f t="shared" si="1"/>
        <v>0</v>
      </c>
      <c r="K11" s="46">
        <v>59</v>
      </c>
      <c r="L11" s="65"/>
      <c r="M11" s="65"/>
      <c r="N11" s="48">
        <f t="shared" si="2"/>
        <v>1341070</v>
      </c>
      <c r="O11" s="365" t="s">
        <v>59</v>
      </c>
      <c r="P11" s="366">
        <v>44925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0" t="s">
        <v>106</v>
      </c>
      <c r="B12" s="538" t="s">
        <v>107</v>
      </c>
      <c r="C12" s="539" t="s">
        <v>1001</v>
      </c>
      <c r="D12" s="60">
        <v>63</v>
      </c>
      <c r="E12" s="40">
        <f t="shared" si="0"/>
        <v>536130</v>
      </c>
      <c r="F12" s="61">
        <v>8510</v>
      </c>
      <c r="G12" s="62">
        <v>44914</v>
      </c>
      <c r="H12" s="382">
        <v>40855</v>
      </c>
      <c r="I12" s="64">
        <v>8510</v>
      </c>
      <c r="J12" s="45">
        <f t="shared" si="1"/>
        <v>0</v>
      </c>
      <c r="K12" s="46">
        <v>58.5</v>
      </c>
      <c r="L12" s="65"/>
      <c r="M12" s="65"/>
      <c r="N12" s="48">
        <f t="shared" si="2"/>
        <v>497835</v>
      </c>
      <c r="O12" s="377" t="s">
        <v>59</v>
      </c>
      <c r="P12" s="418">
        <v>44928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64" t="s">
        <v>106</v>
      </c>
      <c r="B13" s="538" t="s">
        <v>107</v>
      </c>
      <c r="C13" s="541" t="s">
        <v>1002</v>
      </c>
      <c r="D13" s="60">
        <v>63</v>
      </c>
      <c r="E13" s="40">
        <f t="shared" si="0"/>
        <v>552510</v>
      </c>
      <c r="F13" s="61">
        <v>8770</v>
      </c>
      <c r="G13" s="62">
        <v>44915</v>
      </c>
      <c r="H13" s="382">
        <v>40867</v>
      </c>
      <c r="I13" s="64">
        <v>8770</v>
      </c>
      <c r="J13" s="45">
        <f t="shared" si="1"/>
        <v>0</v>
      </c>
      <c r="K13" s="46">
        <v>58.5</v>
      </c>
      <c r="L13" s="65"/>
      <c r="M13" s="65"/>
      <c r="N13" s="48">
        <f t="shared" si="2"/>
        <v>513045</v>
      </c>
      <c r="O13" s="377" t="s">
        <v>61</v>
      </c>
      <c r="P13" s="418">
        <v>44929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7.75" customHeight="1" thickTop="1" thickBot="1" x14ac:dyDescent="0.35">
      <c r="A14" s="540" t="s">
        <v>106</v>
      </c>
      <c r="B14" s="538" t="s">
        <v>989</v>
      </c>
      <c r="C14" s="541" t="s">
        <v>1003</v>
      </c>
      <c r="D14" s="60">
        <v>63</v>
      </c>
      <c r="E14" s="40">
        <f t="shared" si="0"/>
        <v>580860</v>
      </c>
      <c r="F14" s="61">
        <v>9220</v>
      </c>
      <c r="G14" s="62">
        <v>44916</v>
      </c>
      <c r="H14" s="382">
        <v>40888</v>
      </c>
      <c r="I14" s="64">
        <v>9220</v>
      </c>
      <c r="J14" s="45">
        <f t="shared" si="1"/>
        <v>0</v>
      </c>
      <c r="K14" s="46">
        <v>58.5</v>
      </c>
      <c r="L14" s="65"/>
      <c r="M14" s="65"/>
      <c r="N14" s="48">
        <f t="shared" si="2"/>
        <v>539370</v>
      </c>
      <c r="O14" s="377" t="s">
        <v>61</v>
      </c>
      <c r="P14" s="418">
        <v>44930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4" customHeight="1" thickTop="1" thickBot="1" x14ac:dyDescent="0.35">
      <c r="A15" s="540" t="s">
        <v>106</v>
      </c>
      <c r="B15" s="538" t="s">
        <v>990</v>
      </c>
      <c r="C15" s="542" t="s">
        <v>1004</v>
      </c>
      <c r="D15" s="60">
        <v>63</v>
      </c>
      <c r="E15" s="40">
        <f t="shared" si="0"/>
        <v>1169910</v>
      </c>
      <c r="F15" s="61">
        <v>18570</v>
      </c>
      <c r="G15" s="62">
        <v>44917</v>
      </c>
      <c r="H15" s="382">
        <v>40913</v>
      </c>
      <c r="I15" s="64">
        <v>18570</v>
      </c>
      <c r="J15" s="45">
        <f t="shared" si="1"/>
        <v>0</v>
      </c>
      <c r="K15" s="46">
        <v>58.5</v>
      </c>
      <c r="L15" s="65"/>
      <c r="M15" s="65"/>
      <c r="N15" s="48">
        <f t="shared" si="2"/>
        <v>1086345</v>
      </c>
      <c r="O15" s="377" t="s">
        <v>59</v>
      </c>
      <c r="P15" s="418">
        <v>44931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31.5" customHeight="1" thickTop="1" thickBot="1" x14ac:dyDescent="0.35">
      <c r="A16" s="540" t="s">
        <v>106</v>
      </c>
      <c r="B16" s="538" t="s">
        <v>990</v>
      </c>
      <c r="C16" s="539" t="s">
        <v>1005</v>
      </c>
      <c r="D16" s="60">
        <v>63</v>
      </c>
      <c r="E16" s="40">
        <f t="shared" si="0"/>
        <v>1213380</v>
      </c>
      <c r="F16" s="61">
        <v>19260</v>
      </c>
      <c r="G16" s="62">
        <v>44918</v>
      </c>
      <c r="H16" s="382">
        <v>40927</v>
      </c>
      <c r="I16" s="64">
        <v>19260</v>
      </c>
      <c r="J16" s="45">
        <f t="shared" si="1"/>
        <v>0</v>
      </c>
      <c r="K16" s="46">
        <v>58.5</v>
      </c>
      <c r="L16" s="65"/>
      <c r="M16" s="65"/>
      <c r="N16" s="48">
        <f t="shared" si="2"/>
        <v>1126710</v>
      </c>
      <c r="O16" s="377" t="s">
        <v>59</v>
      </c>
      <c r="P16" s="418">
        <v>44932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6.25" customHeight="1" thickTop="1" thickBot="1" x14ac:dyDescent="0.35">
      <c r="A17" s="543" t="s">
        <v>106</v>
      </c>
      <c r="B17" s="538" t="s">
        <v>72</v>
      </c>
      <c r="C17" s="539" t="s">
        <v>1006</v>
      </c>
      <c r="D17" s="60">
        <v>63</v>
      </c>
      <c r="E17" s="40">
        <f t="shared" si="0"/>
        <v>1090530</v>
      </c>
      <c r="F17" s="61">
        <v>17310</v>
      </c>
      <c r="G17" s="62">
        <v>44922</v>
      </c>
      <c r="H17" s="382">
        <v>40961</v>
      </c>
      <c r="I17" s="64">
        <v>17310</v>
      </c>
      <c r="J17" s="45">
        <f t="shared" si="1"/>
        <v>0</v>
      </c>
      <c r="K17" s="46">
        <v>58.5</v>
      </c>
      <c r="L17" s="65"/>
      <c r="M17" s="65"/>
      <c r="N17" s="48">
        <f t="shared" si="2"/>
        <v>1012635</v>
      </c>
      <c r="O17" s="377" t="s">
        <v>61</v>
      </c>
      <c r="P17" s="418">
        <v>44935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7.75" customHeight="1" thickTop="1" thickBot="1" x14ac:dyDescent="0.35">
      <c r="A18" s="540" t="s">
        <v>106</v>
      </c>
      <c r="B18" s="538" t="s">
        <v>991</v>
      </c>
      <c r="C18" s="544" t="s">
        <v>1007</v>
      </c>
      <c r="D18" s="60">
        <v>63</v>
      </c>
      <c r="E18" s="40">
        <f t="shared" si="0"/>
        <v>1085490</v>
      </c>
      <c r="F18" s="61">
        <v>17230</v>
      </c>
      <c r="G18" s="62">
        <v>44923</v>
      </c>
      <c r="H18" s="382">
        <v>40969</v>
      </c>
      <c r="I18" s="64">
        <v>17230</v>
      </c>
      <c r="J18" s="45">
        <f t="shared" si="1"/>
        <v>0</v>
      </c>
      <c r="K18" s="46">
        <v>58.5</v>
      </c>
      <c r="L18" s="65"/>
      <c r="M18" s="65"/>
      <c r="N18" s="48">
        <f t="shared" si="2"/>
        <v>1007955</v>
      </c>
      <c r="O18" s="377" t="s">
        <v>61</v>
      </c>
      <c r="P18" s="418">
        <v>44937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28.5" customHeight="1" thickTop="1" thickBot="1" x14ac:dyDescent="0.35">
      <c r="A19" s="545" t="s">
        <v>106</v>
      </c>
      <c r="B19" s="538" t="s">
        <v>476</v>
      </c>
      <c r="C19" s="539" t="s">
        <v>1008</v>
      </c>
      <c r="D19" s="60">
        <v>63</v>
      </c>
      <c r="E19" s="40">
        <f t="shared" si="0"/>
        <v>1548540</v>
      </c>
      <c r="F19" s="61">
        <v>24580</v>
      </c>
      <c r="G19" s="62">
        <v>44924</v>
      </c>
      <c r="H19" s="382">
        <v>40990</v>
      </c>
      <c r="I19" s="64">
        <v>24580</v>
      </c>
      <c r="J19" s="45">
        <f t="shared" si="1"/>
        <v>0</v>
      </c>
      <c r="K19" s="76">
        <v>58.5</v>
      </c>
      <c r="L19" s="65"/>
      <c r="M19" s="65"/>
      <c r="N19" s="48">
        <f t="shared" si="2"/>
        <v>1437930</v>
      </c>
      <c r="O19" s="377" t="s">
        <v>59</v>
      </c>
      <c r="P19" s="418">
        <v>44939</v>
      </c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3.75" customHeight="1" thickTop="1" thickBot="1" x14ac:dyDescent="0.35">
      <c r="A20" s="547" t="s">
        <v>106</v>
      </c>
      <c r="B20" s="538" t="s">
        <v>900</v>
      </c>
      <c r="C20" s="541" t="s">
        <v>1009</v>
      </c>
      <c r="D20" s="60">
        <v>63</v>
      </c>
      <c r="E20" s="40">
        <f t="shared" si="0"/>
        <v>1360170</v>
      </c>
      <c r="F20" s="61">
        <v>21590</v>
      </c>
      <c r="G20" s="62">
        <v>44925</v>
      </c>
      <c r="H20" s="382"/>
      <c r="I20" s="64">
        <v>21590</v>
      </c>
      <c r="J20" s="45">
        <f t="shared" si="1"/>
        <v>0</v>
      </c>
      <c r="K20" s="76">
        <v>58.5</v>
      </c>
      <c r="L20" s="65"/>
      <c r="M20" s="65"/>
      <c r="N20" s="48">
        <f t="shared" si="2"/>
        <v>1263015</v>
      </c>
      <c r="O20" s="377"/>
      <c r="P20" s="418"/>
      <c r="Q20" s="66"/>
      <c r="R20" s="67"/>
      <c r="S20" s="51"/>
      <c r="T20" s="92"/>
      <c r="U20" s="53"/>
      <c r="V20" s="54"/>
      <c r="W20" s="53"/>
      <c r="X20" s="56">
        <v>0</v>
      </c>
    </row>
    <row r="21" spans="1:24" ht="30" customHeight="1" thickTop="1" thickBot="1" x14ac:dyDescent="0.35">
      <c r="A21" s="545"/>
      <c r="B21" s="538"/>
      <c r="C21" s="549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365"/>
      <c r="P21" s="366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7" customHeight="1" thickTop="1" thickBot="1" x14ac:dyDescent="0.35">
      <c r="A22" s="550"/>
      <c r="B22" s="538"/>
      <c r="C22" s="551"/>
      <c r="D22" s="514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0"/>
      <c r="B23" s="538"/>
      <c r="C23" s="539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18.75" thickTop="1" thickBot="1" x14ac:dyDescent="0.35">
      <c r="A24" s="550"/>
      <c r="B24" s="538"/>
      <c r="C24" s="539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7.75" customHeight="1" thickTop="1" thickBot="1" x14ac:dyDescent="0.35">
      <c r="A25" s="550"/>
      <c r="B25" s="538"/>
      <c r="C25" s="539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8.5" customHeight="1" thickTop="1" thickBot="1" x14ac:dyDescent="0.35">
      <c r="A26" s="550"/>
      <c r="B26" s="538"/>
      <c r="C26" s="539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365"/>
      <c r="P26" s="90"/>
      <c r="Q26" s="79"/>
      <c r="R26" s="67"/>
      <c r="S26" s="9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40"/>
      <c r="B27" s="538"/>
      <c r="C27" s="539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2"/>
      <c r="B28" s="538"/>
      <c r="C28" s="539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5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0"/>
      <c r="B29" s="538"/>
      <c r="C29" s="539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79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50"/>
      <c r="B30" s="538"/>
      <c r="C30" s="53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66"/>
      <c r="R30" s="67"/>
      <c r="S30" s="91"/>
      <c r="T30" s="92"/>
      <c r="U30" s="53"/>
      <c r="V30" s="54"/>
      <c r="W30" s="53"/>
      <c r="X30" s="56">
        <v>0</v>
      </c>
    </row>
    <row r="31" spans="1:24" ht="22.5" customHeight="1" thickTop="1" thickBot="1" x14ac:dyDescent="0.35">
      <c r="A31" s="537"/>
      <c r="B31" s="553"/>
      <c r="C31" s="53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410"/>
      <c r="R31" s="95"/>
      <c r="S31" s="91"/>
      <c r="T31" s="92"/>
      <c r="U31" s="53"/>
      <c r="V31" s="54"/>
      <c r="W31" s="53"/>
      <c r="X31" s="56">
        <v>0</v>
      </c>
    </row>
    <row r="32" spans="1:24" ht="20.25" thickTop="1" thickBot="1" x14ac:dyDescent="0.35">
      <c r="A32" s="46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363"/>
      <c r="P32" s="364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30.7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5.5" customHeight="1" thickTop="1" thickBot="1" x14ac:dyDescent="0.35">
      <c r="A34" s="71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56">
        <v>0</v>
      </c>
    </row>
    <row r="35" spans="1:24" ht="20.25" customHeight="1" thickTop="1" thickBot="1" x14ac:dyDescent="0.35">
      <c r="A35" s="83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4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6.25" customHeight="1" thickTop="1" thickBot="1" x14ac:dyDescent="0.35">
      <c r="A37" s="82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57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70"/>
    </row>
    <row r="39" spans="1:24" ht="20.25" customHeight="1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89"/>
      <c r="P39" s="90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98"/>
      <c r="P40" s="99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1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100"/>
      <c r="P41" s="101"/>
      <c r="Q41" s="94"/>
      <c r="R41" s="95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82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53"/>
      <c r="X42" s="103"/>
    </row>
    <row r="43" spans="1:24" ht="18.75" thickTop="1" thickBot="1" x14ac:dyDescent="0.35">
      <c r="A43" s="78"/>
      <c r="B43" s="93"/>
      <c r="C43" s="59"/>
      <c r="D43" s="60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6"/>
      <c r="R43" s="97"/>
      <c r="S43" s="91"/>
      <c r="T43" s="92"/>
      <c r="U43" s="53"/>
      <c r="V43" s="54"/>
      <c r="W43" s="102"/>
      <c r="X43" s="103"/>
    </row>
    <row r="44" spans="1:24" ht="18.75" thickTop="1" thickBot="1" x14ac:dyDescent="0.35">
      <c r="A44" s="104"/>
      <c r="B44" s="93"/>
      <c r="C44" s="105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82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93"/>
      <c r="C48" s="59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82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94"/>
      <c r="R49" s="95"/>
      <c r="S49" s="91"/>
      <c r="T49" s="92"/>
      <c r="U49" s="53"/>
      <c r="V49" s="54"/>
      <c r="W49" s="102"/>
      <c r="X49" s="107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90"/>
      <c r="Q50" s="109"/>
      <c r="R50" s="110"/>
      <c r="S50" s="91"/>
      <c r="T50" s="92"/>
      <c r="U50" s="53"/>
      <c r="V50" s="54"/>
      <c r="X50" s="111"/>
    </row>
    <row r="51" spans="1:24" ht="18.75" thickTop="1" thickBot="1" x14ac:dyDescent="0.35">
      <c r="A51" s="57"/>
      <c r="B51" s="57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3"/>
      <c r="R51" s="114"/>
      <c r="S51" s="92"/>
      <c r="T51" s="92"/>
      <c r="U51" s="53"/>
      <c r="V51" s="54"/>
      <c r="X51" s="115"/>
    </row>
    <row r="52" spans="1:24" ht="18.75" thickTop="1" thickBot="1" x14ac:dyDescent="0.35">
      <c r="A52" s="82"/>
      <c r="B52" s="83"/>
      <c r="C52" s="108"/>
      <c r="D52" s="106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1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82"/>
      <c r="B54" s="83"/>
      <c r="C54" s="108"/>
      <c r="D54" s="108"/>
      <c r="E54" s="40">
        <f t="shared" si="0"/>
        <v>0</v>
      </c>
      <c r="F54" s="64"/>
      <c r="G54" s="62"/>
      <c r="H54" s="63"/>
      <c r="I54" s="64"/>
      <c r="J54" s="45">
        <f t="shared" si="1"/>
        <v>0</v>
      </c>
      <c r="K54" s="76"/>
      <c r="L54" s="65"/>
      <c r="M54" s="65"/>
      <c r="N54" s="48">
        <f t="shared" si="2"/>
        <v>0</v>
      </c>
      <c r="O54" s="89"/>
      <c r="P54" s="112"/>
      <c r="Q54" s="116"/>
      <c r="R54" s="117"/>
      <c r="S54" s="92"/>
      <c r="T54" s="92"/>
      <c r="U54" s="53"/>
      <c r="V54" s="54"/>
    </row>
    <row r="55" spans="1:24" ht="18.75" thickTop="1" thickBot="1" x14ac:dyDescent="0.35">
      <c r="A55" s="118"/>
      <c r="B55" s="119"/>
      <c r="C55" s="120"/>
      <c r="D55" s="120"/>
      <c r="E55" s="40">
        <f t="shared" si="0"/>
        <v>0</v>
      </c>
      <c r="F55" s="121"/>
      <c r="G55" s="122"/>
      <c r="H55" s="123"/>
      <c r="I55" s="124"/>
      <c r="J55" s="45">
        <f t="shared" si="1"/>
        <v>0</v>
      </c>
      <c r="K55" s="125"/>
      <c r="L55" s="126"/>
      <c r="M55" s="126"/>
      <c r="N55" s="48">
        <f t="shared" si="2"/>
        <v>0</v>
      </c>
      <c r="O55" s="128"/>
      <c r="P55" s="129"/>
      <c r="Q55" s="130"/>
      <c r="R55" s="131"/>
      <c r="S55" s="132"/>
      <c r="T55" s="132"/>
      <c r="U55" s="133"/>
      <c r="V55" s="134"/>
    </row>
    <row r="56" spans="1:24" ht="18" thickTop="1" x14ac:dyDescent="0.3">
      <c r="A56" s="135"/>
      <c r="B56" s="394"/>
      <c r="C56" s="566"/>
      <c r="D56" s="138"/>
      <c r="E56" s="40"/>
      <c r="F56" s="352"/>
      <c r="G56" s="163"/>
      <c r="H56" s="350"/>
      <c r="I56" s="352"/>
      <c r="J56" s="45">
        <f t="shared" si="1"/>
        <v>0</v>
      </c>
      <c r="K56" s="46"/>
      <c r="L56" s="65"/>
      <c r="M56" s="65"/>
      <c r="N56" s="48">
        <f t="shared" si="2"/>
        <v>0</v>
      </c>
      <c r="O56" s="142"/>
      <c r="P56" s="143"/>
      <c r="Q56" s="144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178"/>
      <c r="D57" s="10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16"/>
      <c r="R57" s="117"/>
      <c r="S57" s="92"/>
      <c r="T57" s="92"/>
      <c r="U57" s="53"/>
      <c r="V57" s="54"/>
    </row>
    <row r="58" spans="1:24" ht="18.75" x14ac:dyDescent="0.3">
      <c r="A58" s="80"/>
      <c r="B58" s="395" t="s">
        <v>23</v>
      </c>
      <c r="C58" s="567"/>
      <c r="D58" s="148"/>
      <c r="E58" s="60"/>
      <c r="F58" s="139"/>
      <c r="G58" s="140"/>
      <c r="H58" s="501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492"/>
      <c r="D59" s="148"/>
      <c r="E59" s="60"/>
      <c r="F59" s="139"/>
      <c r="G59" s="140"/>
      <c r="H59" s="367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7.25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21" customHeight="1" thickBot="1" x14ac:dyDescent="0.35">
      <c r="A62" s="575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664" t="s">
        <v>106</v>
      </c>
      <c r="B63" s="574" t="s">
        <v>1010</v>
      </c>
      <c r="C63" s="178"/>
      <c r="D63" s="148"/>
      <c r="E63" s="60"/>
      <c r="F63" s="139">
        <v>169.2</v>
      </c>
      <c r="G63" s="140">
        <v>44918</v>
      </c>
      <c r="H63" s="588">
        <v>40900</v>
      </c>
      <c r="I63" s="139">
        <v>169.2</v>
      </c>
      <c r="J63" s="45">
        <f t="shared" si="1"/>
        <v>0</v>
      </c>
      <c r="K63" s="46">
        <v>84</v>
      </c>
      <c r="L63" s="65"/>
      <c r="M63" s="65"/>
      <c r="N63" s="48">
        <f t="shared" si="2"/>
        <v>14212.8</v>
      </c>
      <c r="O63" s="680" t="s">
        <v>61</v>
      </c>
      <c r="P63" s="611">
        <v>44937</v>
      </c>
      <c r="Q63" s="147"/>
      <c r="R63" s="117"/>
      <c r="S63" s="92"/>
      <c r="T63" s="92"/>
      <c r="U63" s="53"/>
      <c r="V63" s="54"/>
    </row>
    <row r="64" spans="1:24" ht="17.25" x14ac:dyDescent="0.3">
      <c r="A64" s="679"/>
      <c r="B64" s="574" t="s">
        <v>1011</v>
      </c>
      <c r="C64" s="160"/>
      <c r="D64" s="148"/>
      <c r="E64" s="60"/>
      <c r="F64" s="139">
        <v>332.8</v>
      </c>
      <c r="G64" s="140">
        <v>44918</v>
      </c>
      <c r="H64" s="661"/>
      <c r="I64" s="139">
        <v>332.8</v>
      </c>
      <c r="J64" s="45">
        <f t="shared" si="1"/>
        <v>0</v>
      </c>
      <c r="K64" s="46">
        <v>48</v>
      </c>
      <c r="L64" s="65"/>
      <c r="M64" s="65"/>
      <c r="N64" s="48">
        <v>14976</v>
      </c>
      <c r="O64" s="681"/>
      <c r="P64" s="683"/>
      <c r="Q64" s="147"/>
      <c r="R64" s="117"/>
      <c r="S64" s="92"/>
      <c r="T64" s="92"/>
      <c r="U64" s="53"/>
      <c r="V64" s="54"/>
    </row>
    <row r="65" spans="1:22" ht="18" thickBot="1" x14ac:dyDescent="0.35">
      <c r="A65" s="665"/>
      <c r="B65" s="574" t="s">
        <v>1012</v>
      </c>
      <c r="C65" s="424"/>
      <c r="D65" s="151"/>
      <c r="E65" s="60"/>
      <c r="F65" s="139">
        <v>100</v>
      </c>
      <c r="G65" s="140">
        <v>44918</v>
      </c>
      <c r="H65" s="589"/>
      <c r="I65" s="139">
        <v>100</v>
      </c>
      <c r="J65" s="45">
        <f>I65-F65</f>
        <v>0</v>
      </c>
      <c r="K65" s="46">
        <v>320</v>
      </c>
      <c r="L65" s="65"/>
      <c r="M65" s="65"/>
      <c r="N65" s="48">
        <f>K65*I65</f>
        <v>32000</v>
      </c>
      <c r="O65" s="682"/>
      <c r="P65" s="612"/>
      <c r="Q65" s="147"/>
      <c r="R65" s="117"/>
      <c r="S65" s="92"/>
      <c r="T65" s="92"/>
      <c r="U65" s="53"/>
      <c r="V65" s="54"/>
    </row>
    <row r="66" spans="1:22" ht="18" customHeight="1" x14ac:dyDescent="0.3">
      <c r="A66" s="420"/>
      <c r="B66" s="156"/>
      <c r="C66" s="160"/>
      <c r="D66" s="151"/>
      <c r="E66" s="60"/>
      <c r="F66" s="139"/>
      <c r="G66" s="140"/>
      <c r="H66" s="141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82"/>
      <c r="B67" s="156"/>
      <c r="C67" s="160"/>
      <c r="D67" s="148"/>
      <c r="E67" s="60"/>
      <c r="F67" s="139"/>
      <c r="G67" s="140"/>
      <c r="H67" s="63"/>
      <c r="I67" s="139"/>
      <c r="J67" s="45">
        <f>I67-F67</f>
        <v>0</v>
      </c>
      <c r="K67" s="46"/>
      <c r="L67" s="65"/>
      <c r="M67" s="65"/>
      <c r="N67" s="48">
        <f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8"/>
      <c r="M90" s="599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598"/>
      <c r="M91" s="599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2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83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68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594" t="s">
        <v>26</v>
      </c>
      <c r="G262" s="594"/>
      <c r="H262" s="595"/>
      <c r="I262" s="287">
        <f>SUM(I4:I261)</f>
        <v>329542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19556890.800000001</v>
      </c>
      <c r="O266" s="308"/>
      <c r="Q266" s="309">
        <f>SUM(Q4:Q265)</f>
        <v>0</v>
      </c>
      <c r="R266" s="8"/>
      <c r="S266" s="310">
        <f>SUM(S19:S265)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19556890.800000001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12">
    <mergeCell ref="F262:H262"/>
    <mergeCell ref="A1:J2"/>
    <mergeCell ref="S1:T2"/>
    <mergeCell ref="W1:X1"/>
    <mergeCell ref="O3:P3"/>
    <mergeCell ref="L90:M91"/>
    <mergeCell ref="O97:O98"/>
    <mergeCell ref="P97:P98"/>
    <mergeCell ref="A63:A65"/>
    <mergeCell ref="H63:H65"/>
    <mergeCell ref="O63:O65"/>
    <mergeCell ref="P63:P6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0" t="s">
        <v>104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619" t="s">
        <v>142</v>
      </c>
      <c r="T1" s="619"/>
      <c r="U1" s="6" t="s">
        <v>0</v>
      </c>
      <c r="V1" s="7" t="s">
        <v>1</v>
      </c>
      <c r="W1" s="601" t="s">
        <v>2</v>
      </c>
      <c r="X1" s="602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620"/>
      <c r="T2" s="62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21" t="s">
        <v>41</v>
      </c>
      <c r="B55" s="136" t="s">
        <v>23</v>
      </c>
      <c r="C55" s="586" t="s">
        <v>160</v>
      </c>
      <c r="D55" s="138"/>
      <c r="E55" s="40"/>
      <c r="F55" s="139">
        <v>1331.6</v>
      </c>
      <c r="G55" s="140">
        <v>44599</v>
      </c>
      <c r="H55" s="580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22"/>
      <c r="B56" s="136" t="s">
        <v>24</v>
      </c>
      <c r="C56" s="587"/>
      <c r="D56" s="145"/>
      <c r="E56" s="40"/>
      <c r="F56" s="139">
        <v>194.4</v>
      </c>
      <c r="G56" s="140">
        <v>44599</v>
      </c>
      <c r="H56" s="581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13" t="s">
        <v>41</v>
      </c>
      <c r="B57" s="136" t="s">
        <v>24</v>
      </c>
      <c r="C57" s="615" t="s">
        <v>162</v>
      </c>
      <c r="D57" s="145"/>
      <c r="E57" s="40"/>
      <c r="F57" s="139">
        <v>344</v>
      </c>
      <c r="G57" s="140">
        <v>44606</v>
      </c>
      <c r="H57" s="580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82" t="s">
        <v>59</v>
      </c>
      <c r="P57" s="576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14"/>
      <c r="B58" s="136" t="s">
        <v>23</v>
      </c>
      <c r="C58" s="616"/>
      <c r="D58" s="145"/>
      <c r="E58" s="40"/>
      <c r="F58" s="139">
        <v>627.6</v>
      </c>
      <c r="G58" s="140">
        <v>44606</v>
      </c>
      <c r="H58" s="581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7"/>
      <c r="P58" s="618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80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81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2"/>
      <c r="P79" s="596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3"/>
      <c r="P80" s="597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2"/>
      <c r="P81" s="596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3"/>
      <c r="P82" s="597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8"/>
      <c r="M87" s="599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8"/>
      <c r="M88" s="599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82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83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4" t="s">
        <v>26</v>
      </c>
      <c r="G259" s="594"/>
      <c r="H259" s="595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0" t="s">
        <v>189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619" t="s">
        <v>142</v>
      </c>
      <c r="T1" s="619"/>
      <c r="U1" s="6" t="s">
        <v>0</v>
      </c>
      <c r="V1" s="7" t="s">
        <v>1</v>
      </c>
      <c r="W1" s="601" t="s">
        <v>2</v>
      </c>
      <c r="X1" s="602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620"/>
      <c r="T2" s="62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21" t="s">
        <v>41</v>
      </c>
      <c r="B55" s="395" t="s">
        <v>24</v>
      </c>
      <c r="C55" s="586" t="s">
        <v>229</v>
      </c>
      <c r="D55" s="108"/>
      <c r="E55" s="60"/>
      <c r="F55" s="139">
        <v>181.6</v>
      </c>
      <c r="G55" s="140">
        <v>44627</v>
      </c>
      <c r="H55" s="626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2" t="s">
        <v>59</v>
      </c>
      <c r="P55" s="576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25"/>
      <c r="B56" s="395" t="s">
        <v>24</v>
      </c>
      <c r="C56" s="587"/>
      <c r="D56" s="148"/>
      <c r="E56" s="60"/>
      <c r="F56" s="139">
        <v>967</v>
      </c>
      <c r="G56" s="140">
        <v>44627</v>
      </c>
      <c r="H56" s="627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3"/>
      <c r="P56" s="577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609" t="s">
        <v>41</v>
      </c>
      <c r="B58" s="150" t="s">
        <v>24</v>
      </c>
      <c r="C58" s="623" t="s">
        <v>319</v>
      </c>
      <c r="D58" s="145"/>
      <c r="E58" s="60"/>
      <c r="F58" s="139">
        <v>332.6</v>
      </c>
      <c r="G58" s="140">
        <v>44648</v>
      </c>
      <c r="H58" s="634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90" t="s">
        <v>59</v>
      </c>
      <c r="P58" s="611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610"/>
      <c r="B59" s="150" t="s">
        <v>23</v>
      </c>
      <c r="C59" s="624"/>
      <c r="D59" s="145"/>
      <c r="E59" s="60"/>
      <c r="F59" s="139">
        <v>719</v>
      </c>
      <c r="G59" s="140">
        <v>44648</v>
      </c>
      <c r="H59" s="635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91"/>
      <c r="P59" s="61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8" t="s">
        <v>106</v>
      </c>
      <c r="B62" s="156" t="s">
        <v>237</v>
      </c>
      <c r="C62" s="630" t="s">
        <v>238</v>
      </c>
      <c r="D62" s="148"/>
      <c r="E62" s="60"/>
      <c r="F62" s="139">
        <v>152.6</v>
      </c>
      <c r="G62" s="140">
        <v>44622</v>
      </c>
      <c r="H62" s="632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82" t="s">
        <v>61</v>
      </c>
      <c r="P62" s="576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9"/>
      <c r="B63" s="156" t="s">
        <v>239</v>
      </c>
      <c r="C63" s="631"/>
      <c r="D63" s="148"/>
      <c r="E63" s="60"/>
      <c r="F63" s="139">
        <v>204.8</v>
      </c>
      <c r="G63" s="140">
        <v>44622</v>
      </c>
      <c r="H63" s="633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83"/>
      <c r="P63" s="577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2"/>
      <c r="P79" s="596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3"/>
      <c r="P80" s="597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2"/>
      <c r="P81" s="596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3"/>
      <c r="P82" s="597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8"/>
      <c r="M87" s="599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8"/>
      <c r="M88" s="599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2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3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4" t="s">
        <v>26</v>
      </c>
      <c r="G259" s="594"/>
      <c r="H259" s="595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0" t="s">
        <v>288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619" t="s">
        <v>142</v>
      </c>
      <c r="T1" s="619"/>
      <c r="U1" s="6" t="s">
        <v>0</v>
      </c>
      <c r="V1" s="7" t="s">
        <v>1</v>
      </c>
      <c r="W1" s="601" t="s">
        <v>2</v>
      </c>
      <c r="X1" s="602"/>
    </row>
    <row r="2" spans="1:24" ht="15.75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620"/>
      <c r="T2" s="62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21" t="s">
        <v>111</v>
      </c>
      <c r="B64" s="156" t="s">
        <v>464</v>
      </c>
      <c r="C64" s="630" t="s">
        <v>465</v>
      </c>
      <c r="D64" s="151"/>
      <c r="E64" s="60"/>
      <c r="F64" s="139">
        <v>302.5</v>
      </c>
      <c r="G64" s="446">
        <v>44681</v>
      </c>
      <c r="H64" s="636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8" t="s">
        <v>59</v>
      </c>
      <c r="P64" s="640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25"/>
      <c r="B65" s="156" t="s">
        <v>240</v>
      </c>
      <c r="C65" s="631"/>
      <c r="D65" s="151"/>
      <c r="E65" s="60"/>
      <c r="F65" s="139">
        <v>508</v>
      </c>
      <c r="G65" s="446">
        <v>44681</v>
      </c>
      <c r="H65" s="637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9"/>
      <c r="P65" s="641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2"/>
      <c r="P79" s="596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3"/>
      <c r="P80" s="597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2"/>
      <c r="P81" s="596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3"/>
      <c r="P82" s="597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8"/>
      <c r="M87" s="599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8"/>
      <c r="M88" s="599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2"/>
      <c r="P94" s="592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3"/>
      <c r="P95" s="593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4" t="s">
        <v>26</v>
      </c>
      <c r="G259" s="594"/>
      <c r="H259" s="595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0" t="s">
        <v>402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619" t="s">
        <v>142</v>
      </c>
      <c r="T1" s="619"/>
      <c r="U1" s="6" t="s">
        <v>0</v>
      </c>
      <c r="V1" s="7" t="s">
        <v>1</v>
      </c>
      <c r="W1" s="601" t="s">
        <v>2</v>
      </c>
      <c r="X1" s="602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620"/>
      <c r="T2" s="62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8"/>
      <c r="M87" s="599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8"/>
      <c r="M88" s="599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2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3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4" t="s">
        <v>26</v>
      </c>
      <c r="G259" s="594"/>
      <c r="H259" s="595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0" t="s">
        <v>482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619" t="s">
        <v>142</v>
      </c>
      <c r="T1" s="619"/>
      <c r="U1" s="6" t="s">
        <v>0</v>
      </c>
      <c r="V1" s="7" t="s">
        <v>1</v>
      </c>
      <c r="W1" s="601" t="s">
        <v>2</v>
      </c>
      <c r="X1" s="602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620"/>
      <c r="T2" s="62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6" t="s">
        <v>41</v>
      </c>
      <c r="B55" s="462" t="s">
        <v>23</v>
      </c>
      <c r="C55" s="648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8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50" t="s">
        <v>59</v>
      </c>
      <c r="P55" s="652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7"/>
      <c r="B56" s="136" t="s">
        <v>600</v>
      </c>
      <c r="C56" s="649"/>
      <c r="D56" s="108"/>
      <c r="E56" s="40"/>
      <c r="F56" s="447">
        <v>130.6</v>
      </c>
      <c r="G56" s="140">
        <v>44718</v>
      </c>
      <c r="H56" s="589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51"/>
      <c r="P56" s="653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42" t="s">
        <v>59</v>
      </c>
      <c r="P65" s="644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43"/>
      <c r="P66" s="645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8"/>
      <c r="M89" s="599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8"/>
      <c r="M90" s="599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2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3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4" t="s">
        <v>26</v>
      </c>
      <c r="G261" s="594"/>
      <c r="H261" s="595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0" t="s">
        <v>571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619" t="s">
        <v>142</v>
      </c>
      <c r="T1" s="619"/>
      <c r="U1" s="6" t="s">
        <v>0</v>
      </c>
      <c r="V1" s="7" t="s">
        <v>1</v>
      </c>
      <c r="W1" s="601" t="s">
        <v>2</v>
      </c>
      <c r="X1" s="602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620"/>
      <c r="T2" s="62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21" t="s">
        <v>41</v>
      </c>
      <c r="B55" s="395" t="s">
        <v>23</v>
      </c>
      <c r="C55" s="586" t="s">
        <v>663</v>
      </c>
      <c r="D55" s="108"/>
      <c r="E55" s="60"/>
      <c r="F55" s="139">
        <v>1114</v>
      </c>
      <c r="G55" s="659">
        <v>44760</v>
      </c>
      <c r="H55" s="588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2" t="s">
        <v>159</v>
      </c>
      <c r="P55" s="576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6"/>
      <c r="B56" s="395" t="s">
        <v>24</v>
      </c>
      <c r="C56" s="657"/>
      <c r="D56" s="148"/>
      <c r="E56" s="60"/>
      <c r="F56" s="139">
        <v>265.60000000000002</v>
      </c>
      <c r="G56" s="660"/>
      <c r="H56" s="661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3"/>
      <c r="P56" s="577"/>
      <c r="Q56" s="146"/>
      <c r="R56" s="117"/>
      <c r="S56" s="92"/>
      <c r="T56" s="92"/>
      <c r="U56" s="53"/>
      <c r="V56" s="54"/>
    </row>
    <row r="57" spans="1:24" ht="26.25" customHeight="1" x14ac:dyDescent="0.3">
      <c r="A57" s="664" t="s">
        <v>41</v>
      </c>
      <c r="B57" s="136" t="s">
        <v>23</v>
      </c>
      <c r="C57" s="623" t="s">
        <v>664</v>
      </c>
      <c r="D57" s="145"/>
      <c r="E57" s="60"/>
      <c r="F57" s="472">
        <f>199+360.8</f>
        <v>559.79999999999995</v>
      </c>
      <c r="G57" s="662">
        <v>44767</v>
      </c>
      <c r="H57" s="654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82" t="s">
        <v>59</v>
      </c>
      <c r="P57" s="576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5"/>
      <c r="B58" s="136" t="s">
        <v>665</v>
      </c>
      <c r="C58" s="624"/>
      <c r="D58" s="145"/>
      <c r="E58" s="60"/>
      <c r="F58" s="472">
        <v>74.400000000000006</v>
      </c>
      <c r="G58" s="663"/>
      <c r="H58" s="655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83"/>
      <c r="P58" s="577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21" t="s">
        <v>579</v>
      </c>
      <c r="B67" s="156" t="s">
        <v>585</v>
      </c>
      <c r="C67" s="586" t="s">
        <v>586</v>
      </c>
      <c r="D67" s="151"/>
      <c r="E67" s="60"/>
      <c r="F67" s="139">
        <v>58855</v>
      </c>
      <c r="G67" s="140">
        <v>44748</v>
      </c>
      <c r="H67" s="580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66" t="s">
        <v>59</v>
      </c>
      <c r="P67" s="644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6"/>
      <c r="B68" s="156" t="s">
        <v>588</v>
      </c>
      <c r="C68" s="657"/>
      <c r="D68" s="151"/>
      <c r="E68" s="60"/>
      <c r="F68" s="139">
        <v>28199</v>
      </c>
      <c r="G68" s="140">
        <v>44748</v>
      </c>
      <c r="H68" s="658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67"/>
      <c r="P68" s="669"/>
      <c r="Q68" s="147"/>
      <c r="R68" s="117"/>
      <c r="S68" s="158"/>
      <c r="T68" s="52"/>
      <c r="U68" s="53"/>
      <c r="V68" s="54"/>
    </row>
    <row r="69" spans="1:22" ht="18" thickBot="1" x14ac:dyDescent="0.35">
      <c r="A69" s="625"/>
      <c r="B69" s="156" t="s">
        <v>589</v>
      </c>
      <c r="C69" s="587"/>
      <c r="D69" s="151"/>
      <c r="E69" s="60"/>
      <c r="F69" s="139">
        <v>26810</v>
      </c>
      <c r="G69" s="140">
        <v>44748</v>
      </c>
      <c r="H69" s="581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68"/>
      <c r="P69" s="645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8"/>
      <c r="M89" s="599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8"/>
      <c r="M90" s="599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2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3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4" t="s">
        <v>26</v>
      </c>
      <c r="G261" s="594"/>
      <c r="H261" s="595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0" t="s">
        <v>654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619" t="s">
        <v>142</v>
      </c>
      <c r="T1" s="619"/>
      <c r="U1" s="6" t="s">
        <v>0</v>
      </c>
      <c r="V1" s="7" t="s">
        <v>1</v>
      </c>
      <c r="W1" s="601" t="s">
        <v>2</v>
      </c>
      <c r="X1" s="602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620"/>
      <c r="T2" s="62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21" t="s">
        <v>41</v>
      </c>
      <c r="B55" s="395" t="s">
        <v>23</v>
      </c>
      <c r="C55" s="586" t="s">
        <v>473</v>
      </c>
      <c r="D55" s="108"/>
      <c r="E55" s="60"/>
      <c r="F55" s="139">
        <v>967</v>
      </c>
      <c r="G55" s="140">
        <v>44774</v>
      </c>
      <c r="H55" s="588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82" t="s">
        <v>59</v>
      </c>
      <c r="P55" s="576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25"/>
      <c r="B56" s="395" t="s">
        <v>665</v>
      </c>
      <c r="C56" s="587"/>
      <c r="D56" s="148"/>
      <c r="E56" s="60"/>
      <c r="F56" s="139">
        <v>75</v>
      </c>
      <c r="G56" s="163">
        <v>44774</v>
      </c>
      <c r="H56" s="661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83"/>
      <c r="P56" s="577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72" t="s">
        <v>933</v>
      </c>
      <c r="E58" s="673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609" t="s">
        <v>41</v>
      </c>
      <c r="B59" s="395" t="s">
        <v>24</v>
      </c>
      <c r="C59" s="578" t="s">
        <v>750</v>
      </c>
      <c r="D59" s="148"/>
      <c r="E59" s="60"/>
      <c r="F59" s="472">
        <v>133.19999999999999</v>
      </c>
      <c r="G59" s="662">
        <v>44788</v>
      </c>
      <c r="H59" s="670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90" t="s">
        <v>59</v>
      </c>
      <c r="P59" s="611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610"/>
      <c r="B60" s="395" t="s">
        <v>23</v>
      </c>
      <c r="C60" s="579"/>
      <c r="D60" s="148"/>
      <c r="E60" s="60"/>
      <c r="F60" s="472">
        <v>999.8</v>
      </c>
      <c r="G60" s="663"/>
      <c r="H60" s="671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91"/>
      <c r="P60" s="612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8"/>
      <c r="M90" s="599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8"/>
      <c r="M91" s="599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2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83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4" t="s">
        <v>26</v>
      </c>
      <c r="G262" s="594"/>
      <c r="H262" s="595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600" t="s">
        <v>732</v>
      </c>
      <c r="B1" s="600"/>
      <c r="C1" s="600"/>
      <c r="D1" s="600"/>
      <c r="E1" s="600"/>
      <c r="F1" s="600"/>
      <c r="G1" s="600"/>
      <c r="H1" s="600"/>
      <c r="I1" s="600"/>
      <c r="J1" s="600"/>
      <c r="K1" s="345"/>
      <c r="L1" s="345"/>
      <c r="M1" s="345"/>
      <c r="N1" s="345"/>
      <c r="O1" s="346"/>
      <c r="S1" s="619" t="s">
        <v>142</v>
      </c>
      <c r="T1" s="619"/>
      <c r="U1" s="6" t="s">
        <v>0</v>
      </c>
      <c r="V1" s="7" t="s">
        <v>1</v>
      </c>
      <c r="W1" s="601" t="s">
        <v>2</v>
      </c>
      <c r="X1" s="602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347"/>
      <c r="L2" s="347"/>
      <c r="M2" s="347"/>
      <c r="N2" s="348"/>
      <c r="O2" s="349"/>
      <c r="Q2" s="10"/>
      <c r="R2" s="11"/>
      <c r="S2" s="620"/>
      <c r="T2" s="62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3" t="s">
        <v>15</v>
      </c>
      <c r="P3" s="60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4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6" t="s">
        <v>937</v>
      </c>
      <c r="P55" s="674" t="s">
        <v>938</v>
      </c>
      <c r="Q55" s="675"/>
      <c r="R55" s="675"/>
      <c r="S55" s="676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7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7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8"/>
      <c r="M88" s="599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8"/>
      <c r="M89" s="599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2"/>
      <c r="P95" s="592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3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4" t="s">
        <v>26</v>
      </c>
      <c r="G260" s="594"/>
      <c r="H260" s="595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2023-01-26T14:38:53Z</dcterms:modified>
</cp:coreProperties>
</file>