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655" windowHeight="11220" activeTab="2"/>
  </bookViews>
  <sheets>
    <sheet name="ENERO    2 0 2 2    " sheetId="1" r:id="rId1"/>
    <sheet name="FEBRERO     2022    " sheetId="2" r:id="rId2"/>
    <sheet name="    MARZO     2022 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F3214" i="3"/>
  <c r="G3214" i="3" s="1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F2718" i="3"/>
  <c r="G2718" i="3" s="1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<sst xmlns="http://schemas.openxmlformats.org/spreadsheetml/2006/main" count="30066" uniqueCount="10571">
  <si>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</si>
  <si>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</si>
  <si>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</si>
  <si>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</si>
  <si>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</si>
  <si>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</si>
  <si>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</si>
  <si>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</si>
  <si>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</si>
  <si>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</si>
  <si>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</si>
  <si>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</si>
  <si>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</si>
  <si>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</si>
  <si>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</si>
  <si>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</si>
  <si>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</si>
  <si>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</si>
  <si>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</si>
  <si>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</si>
  <si>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</si>
  <si>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</si>
  <si>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</si>
  <si>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</si>
  <si>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</si>
  <si>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</si>
  <si>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</si>
  <si>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</si>
  <si>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</si>
  <si>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</si>
  <si>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</si>
  <si>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</si>
  <si>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</si>
  <si>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</si>
  <si>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</si>
  <si>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</si>
  <si>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</si>
  <si>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</si>
  <si>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</si>
  <si>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</si>
  <si>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</si>
  <si>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</si>
  <si>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</si>
  <si>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</si>
  <si>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</si>
  <si>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</si>
  <si>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</si>
  <si>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</si>
  <si>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</si>
  <si>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</si>
  <si>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</si>
  <si>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</si>
  <si>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</si>
  <si>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</si>
  <si>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</si>
  <si>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</si>
  <si>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</si>
  <si>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</si>
  <si>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</si>
  <si>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</si>
  <si>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</si>
  <si>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</si>
  <si>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</si>
  <si>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</si>
  <si>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</si>
  <si>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</si>
  <si>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</si>
  <si>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</si>
  <si>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</si>
  <si>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</si>
  <si>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</si>
  <si>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</si>
  <si>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</si>
  <si>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</si>
  <si>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</si>
  <si>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</si>
  <si>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</si>
  <si>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</si>
  <si>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</si>
  <si>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</si>
  <si>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</si>
  <si>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</si>
  <si>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</si>
  <si>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</si>
  <si>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</si>
  <si>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</si>
  <si>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</si>
  <si>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</si>
  <si>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</si>
  <si>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</si>
  <si>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</si>
  <si>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</si>
  <si>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</si>
  <si>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</si>
  <si>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</si>
  <si>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</si>
  <si>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</si>
  <si>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</si>
  <si>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</si>
  <si>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</si>
  <si>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</si>
  <si>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</si>
  <si>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</si>
  <si>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</si>
  <si>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</si>
  <si>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</si>
  <si>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</si>
  <si>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</si>
  <si>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</si>
  <si>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</si>
  <si>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</si>
  <si>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</si>
  <si>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</si>
  <si>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</si>
  <si>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</si>
  <si>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</si>
  <si>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</si>
  <si>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</si>
  <si>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</si>
  <si>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</si>
  <si>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</si>
  <si>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</si>
  <si>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</si>
  <si>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</si>
  <si>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</si>
  <si>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</si>
  <si>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</si>
  <si>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</si>
  <si>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</si>
  <si>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</si>
  <si>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</si>
  <si>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</si>
  <si>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</si>
  <si>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</si>
  <si>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</si>
  <si>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</si>
  <si>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</si>
  <si>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</si>
  <si>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</si>
  <si>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</si>
  <si>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</si>
  <si>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</si>
  <si>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</si>
  <si>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</si>
  <si>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</si>
  <si>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</si>
  <si>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</si>
  <si>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</si>
  <si>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</si>
  <si>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</si>
  <si>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</si>
  <si>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</si>
  <si>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</si>
  <si>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</si>
  <si>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</si>
  <si>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</si>
  <si>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</si>
  <si>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</si>
  <si>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</si>
  <si>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</si>
  <si>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</si>
  <si>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</si>
  <si>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</si>
  <si>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</si>
  <si>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</si>
  <si>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</si>
  <si>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</si>
  <si>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</si>
  <si>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</si>
  <si>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</si>
  <si>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</si>
  <si>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</si>
  <si>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</si>
  <si>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</si>
  <si>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</si>
  <si>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</si>
  <si>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</si>
  <si>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</si>
  <si>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</si>
  <si>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</si>
  <si>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</si>
  <si>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</si>
  <si>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</si>
  <si>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</si>
  <si>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</si>
  <si>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</si>
  <si>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</si>
  <si>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</si>
  <si>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</si>
  <si>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</si>
  <si>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</si>
  <si>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</si>
  <si>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</si>
  <si>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</si>
  <si>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</si>
  <si>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</si>
  <si>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</si>
  <si>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</si>
  <si>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</si>
  <si>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</si>
  <si>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</si>
  <si>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</si>
  <si>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</si>
  <si>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</si>
  <si>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</si>
  <si>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</si>
  <si>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</si>
  <si>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</si>
  <si>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</si>
  <si>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</si>
  <si>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</si>
  <si>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</si>
  <si>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</si>
  <si>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</si>
  <si>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</si>
  <si>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</si>
  <si>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</si>
  <si>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</si>
  <si>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</si>
  <si>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</si>
  <si>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</si>
  <si>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</si>
  <si>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</si>
  <si>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</si>
  <si>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</si>
  <si>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</si>
  <si>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</si>
  <si>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</si>
  <si>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</si>
  <si>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</si>
  <si>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</si>
  <si>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</si>
  <si>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</si>
  <si>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</si>
  <si>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</si>
  <si>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</si>
  <si>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</si>
  <si>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</si>
  <si>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</si>
  <si>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</si>
  <si>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</si>
  <si>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</si>
  <si>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</si>
  <si>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</si>
  <si>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</si>
  <si>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</si>
  <si>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</si>
  <si>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</si>
  <si>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</si>
  <si>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</si>
  <si>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</si>
  <si>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</si>
  <si>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</si>
  <si>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</si>
  <si>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</si>
  <si>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</si>
  <si>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</si>
  <si>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</si>
  <si>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</si>
  <si>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</si>
  <si>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</si>
  <si>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</si>
  <si>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</si>
  <si>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</si>
  <si>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</si>
  <si>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</si>
  <si>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</si>
  <si>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</si>
  <si>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</si>
  <si>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</si>
  <si>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</si>
  <si>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</si>
  <si>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</si>
  <si>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</si>
  <si>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</si>
  <si>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</si>
  <si>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</si>
  <si>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</si>
  <si>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</si>
  <si>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</si>
  <si>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</si>
  <si>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</si>
  <si>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</si>
  <si>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</si>
  <si>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</si>
  <si>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</si>
  <si>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</si>
  <si>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</si>
  <si>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</si>
  <si>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</si>
  <si>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</si>
  <si>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</si>
  <si>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</si>
  <si>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</si>
  <si>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</si>
  <si>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</si>
  <si>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</si>
  <si>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</si>
  <si>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</si>
  <si>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</si>
  <si>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</si>
  <si>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</si>
  <si>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</si>
  <si>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</si>
  <si>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</si>
  <si>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</si>
  <si>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</si>
  <si>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</si>
  <si>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</si>
  <si>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</si>
  <si>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</si>
  <si>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</si>
  <si>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</si>
  <si>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</si>
  <si>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</si>
  <si>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</si>
  <si>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</si>
  <si>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</si>
  <si>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</si>
  <si>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</si>
  <si>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</si>
  <si>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</si>
  <si>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</si>
  <si>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</si>
  <si>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</si>
  <si>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</si>
  <si>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</si>
  <si>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</si>
  <si>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</si>
  <si>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</si>
  <si>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</si>
  <si>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</si>
  <si>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</si>
  <si>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</si>
  <si>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</si>
  <si>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</si>
  <si>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</si>
  <si>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</si>
  <si>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</si>
  <si>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</si>
  <si>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</si>
  <si>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</si>
  <si>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</si>
  <si>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</si>
  <si>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</si>
  <si>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</si>
  <si>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</si>
  <si>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</si>
  <si>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</si>
  <si>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</si>
  <si>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</si>
  <si>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</si>
  <si>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</si>
  <si>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</si>
  <si>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</si>
  <si>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</si>
  <si>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</si>
  <si>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</si>
  <si>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</si>
  <si>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</si>
  <si>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</si>
  <si>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</si>
  <si>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</si>
  <si>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</si>
  <si>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</si>
  <si>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</si>
  <si>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</si>
  <si>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</si>
  <si>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</si>
  <si>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</si>
  <si>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</si>
  <si>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</si>
  <si>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</si>
  <si>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</si>
  <si>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</si>
  <si>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</si>
  <si>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</si>
  <si>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</si>
  <si>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</si>
  <si>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</si>
  <si>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</si>
  <si>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</si>
  <si>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</si>
  <si>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</si>
  <si>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</si>
  <si>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</si>
  <si>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</si>
  <si>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</si>
  <si>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</si>
  <si>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</si>
  <si>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</si>
  <si>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</si>
  <si>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</si>
  <si>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</si>
  <si>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</si>
  <si>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</si>
  <si>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</si>
  <si>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</si>
  <si>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</si>
  <si>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</si>
  <si>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</si>
  <si>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</si>
  <si>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</si>
  <si>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</si>
  <si>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</si>
  <si>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</si>
  <si>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</si>
  <si>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</si>
  <si>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</si>
  <si>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</si>
  <si>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</si>
  <si>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</si>
  <si>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</si>
  <si>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</si>
  <si>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</si>
  <si>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</si>
  <si>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</si>
  <si>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</si>
  <si>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</si>
  <si>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</si>
  <si>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</si>
  <si>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</si>
  <si>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</si>
  <si>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</si>
  <si>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</si>
  <si>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</si>
  <si>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</si>
  <si>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</si>
  <si>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</si>
  <si>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</si>
  <si>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</si>
  <si>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</si>
  <si>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</si>
  <si>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</si>
  <si>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</si>
  <si>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</si>
  <si>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</si>
  <si>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</si>
  <si>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</si>
  <si>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</si>
  <si>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</si>
  <si>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</si>
  <si>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</si>
  <si>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</si>
  <si>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</si>
  <si>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</si>
  <si>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</si>
  <si>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</si>
  <si>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</si>
  <si>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</si>
  <si>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</si>
  <si>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</si>
  <si>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</si>
  <si>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</si>
  <si>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</si>
  <si>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</si>
  <si>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</si>
  <si>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</si>
  <si>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</si>
  <si>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</si>
  <si>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</si>
  <si>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</si>
  <si>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</si>
  <si>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</si>
  <si>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</si>
  <si>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</si>
  <si>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</si>
  <si>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</si>
  <si>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</si>
  <si>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</si>
  <si>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</si>
  <si>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</si>
  <si>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</si>
  <si>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</si>
  <si>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</si>
  <si>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</si>
  <si>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</si>
  <si>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</si>
  <si>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</si>
  <si>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</si>
  <si>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</si>
  <si>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</si>
  <si>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</si>
  <si>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</si>
  <si>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</si>
  <si>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</si>
  <si>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</si>
  <si>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</si>
  <si>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</si>
  <si>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</si>
  <si>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</si>
  <si>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</si>
  <si>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</si>
  <si>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</si>
  <si>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</si>
  <si>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</si>
  <si>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</si>
  <si>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</si>
  <si>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</si>
  <si>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</si>
  <si>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</si>
  <si>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</si>
  <si>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</si>
  <si>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</si>
  <si>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</si>
  <si>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</si>
  <si>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</si>
  <si>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</si>
  <si>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</si>
  <si>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</si>
  <si>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</si>
  <si>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</si>
  <si>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</si>
  <si>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</si>
  <si>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</si>
  <si>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</si>
  <si>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</si>
  <si>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</si>
  <si>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</si>
  <si>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</si>
  <si>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</si>
  <si>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</si>
  <si>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</si>
  <si>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</si>
  <si>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</si>
  <si>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</si>
  <si>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</si>
  <si>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</si>
  <si>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</si>
  <si>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</si>
  <si>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</si>
  <si>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</si>
  <si>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</si>
  <si>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</si>
  <si>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</si>
  <si>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</si>
  <si>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</si>
  <si>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</si>
  <si>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</si>
  <si>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</si>
  <si>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</si>
  <si>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</si>
  <si>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</si>
  <si>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</si>
  <si>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</si>
  <si>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</si>
  <si>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</si>
  <si>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</si>
  <si>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</si>
  <si>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</si>
  <si>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</si>
  <si>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</si>
  <si>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</si>
  <si>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</si>
  <si>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</si>
  <si>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</si>
  <si>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</si>
  <si>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</si>
  <si>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</si>
  <si>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</si>
  <si>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</si>
  <si>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</si>
  <si>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</si>
  <si>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</si>
  <si>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</si>
  <si>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</si>
  <si>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</si>
  <si>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</si>
  <si>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</si>
  <si>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</si>
  <si>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</si>
  <si>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</si>
  <si>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</si>
  <si>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</si>
  <si>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</si>
  <si>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</si>
  <si>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</si>
  <si>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</si>
  <si>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</si>
  <si>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</si>
  <si>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</si>
  <si>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</si>
  <si>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</si>
  <si>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</si>
  <si>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</si>
  <si>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</si>
  <si>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</si>
  <si>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</si>
  <si>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</si>
  <si>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</si>
  <si>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</si>
  <si>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</si>
  <si>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</si>
  <si>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</si>
  <si>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</si>
  <si>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</si>
  <si>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</si>
  <si>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</si>
  <si>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</si>
  <si>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</si>
  <si>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</si>
  <si>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</si>
  <si>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</si>
  <si>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</si>
  <si>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</si>
  <si>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</si>
  <si>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</si>
  <si>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</si>
  <si>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</si>
  <si>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</si>
  <si>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</si>
  <si>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</si>
  <si>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</si>
  <si>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</si>
  <si>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</si>
  <si>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</si>
  <si>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</si>
  <si>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</si>
  <si>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</si>
  <si>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</si>
  <si>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</si>
  <si>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</si>
  <si>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</si>
  <si>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</si>
  <si>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</si>
  <si>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</si>
  <si>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</si>
  <si>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</si>
  <si>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</si>
  <si>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</si>
  <si>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</si>
  <si>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</si>
  <si>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</si>
  <si>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</si>
  <si>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</si>
  <si>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</si>
  <si>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</si>
  <si>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</si>
  <si>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</si>
  <si>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</si>
  <si>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</si>
  <si>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</si>
  <si>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</si>
  <si>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</si>
  <si>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</si>
  <si>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</si>
  <si>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</si>
  <si>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</si>
  <si>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</si>
  <si>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</si>
  <si>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</si>
  <si>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</si>
  <si>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</si>
  <si>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</si>
  <si>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</si>
  <si>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</si>
  <si>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</si>
  <si>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</si>
  <si>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</si>
  <si>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</si>
  <si>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</si>
  <si>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</si>
  <si>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</si>
  <si>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</si>
  <si>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</si>
  <si>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</si>
  <si>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</si>
  <si>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</si>
  <si>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</si>
  <si>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</si>
  <si>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</si>
  <si>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</si>
  <si>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</si>
  <si>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</si>
  <si>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</si>
  <si>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</si>
  <si>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</si>
  <si>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</si>
  <si>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</si>
  <si>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</si>
  <si>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</si>
  <si>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</si>
  <si>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</si>
  <si>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</si>
  <si>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</si>
  <si>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</si>
  <si>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</si>
  <si>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</si>
  <si>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</si>
  <si>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</si>
  <si>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</si>
  <si>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</si>
  <si>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</si>
  <si>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</si>
  <si>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</si>
  <si>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</si>
  <si>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</si>
  <si>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</si>
  <si>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</si>
  <si>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</si>
  <si>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</si>
  <si>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</si>
  <si>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</si>
  <si>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</si>
  <si>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</si>
  <si>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</si>
  <si>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</si>
  <si>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</si>
  <si>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</si>
  <si>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</si>
  <si>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</si>
  <si>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</si>
  <si>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</si>
  <si>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</si>
  <si>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</si>
  <si>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</si>
  <si>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</si>
  <si>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</si>
  <si>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</si>
  <si>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</si>
  <si>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</si>
  <si>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</si>
  <si>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</si>
  <si>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</si>
  <si>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</si>
  <si>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</si>
  <si>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</si>
  <si>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</si>
  <si>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</si>
  <si>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</si>
  <si>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</si>
  <si>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</si>
  <si>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</si>
  <si>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</si>
  <si>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</si>
  <si>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</si>
  <si>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</si>
  <si>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</si>
  <si>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</si>
  <si>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</si>
  <si>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</si>
  <si>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</si>
  <si>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</si>
  <si>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</si>
  <si>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</si>
  <si>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</si>
  <si>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</si>
  <si>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</si>
  <si>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</si>
  <si>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</si>
  <si>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</si>
  <si>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</si>
  <si>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</si>
  <si>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</si>
  <si>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</si>
  <si>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</si>
  <si>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</si>
  <si>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</si>
  <si>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</si>
  <si>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</si>
  <si>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</si>
  <si>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</si>
  <si>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</si>
  <si>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</si>
  <si>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</si>
  <si>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</si>
  <si>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</si>
  <si>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</si>
  <si>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</si>
  <si>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</si>
  <si>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</si>
  <si>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</si>
  <si>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</si>
  <si>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</si>
  <si>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</si>
  <si>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</si>
  <si>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</si>
  <si>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</si>
  <si>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</si>
  <si>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</si>
  <si>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</si>
  <si>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</si>
  <si>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</si>
  <si>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</si>
  <si>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</si>
  <si>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</si>
  <si>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</si>
  <si>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</si>
  <si>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</si>
  <si>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</si>
  <si>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</si>
  <si>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</si>
  <si>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</si>
  <si>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</si>
  <si>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</si>
  <si>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</si>
  <si>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</si>
  <si>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</si>
  <si>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</si>
  <si>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</si>
  <si>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</si>
  <si>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</si>
  <si>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</si>
  <si>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</si>
  <si>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</si>
  <si>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</si>
  <si>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</si>
  <si>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</si>
  <si>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</si>
  <si>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</si>
  <si>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</si>
  <si>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</si>
  <si>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</si>
  <si>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</si>
  <si>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</si>
  <si>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</si>
  <si>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</si>
  <si>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</si>
  <si>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</si>
  <si>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</si>
  <si>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</si>
  <si>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</si>
  <si>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</si>
  <si>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</si>
  <si>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</si>
  <si>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</si>
  <si>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</si>
  <si>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</si>
  <si>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</si>
  <si>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</si>
  <si>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</si>
  <si>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</si>
  <si>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</si>
  <si>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</si>
  <si>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</si>
  <si>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</si>
  <si>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</si>
  <si>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</si>
  <si>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</si>
  <si>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</si>
  <si>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</si>
  <si>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</si>
  <si>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</si>
  <si>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</si>
  <si>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</si>
  <si>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</si>
  <si>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</si>
  <si>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</si>
  <si>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</si>
  <si>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</si>
  <si>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</si>
  <si>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</si>
  <si>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</si>
  <si>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</si>
  <si>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</si>
  <si>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</si>
  <si>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</si>
  <si>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</si>
  <si>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</si>
  <si>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</si>
  <si>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</si>
  <si>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</si>
  <si>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</si>
  <si>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</si>
  <si>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</si>
  <si>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</si>
  <si>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</si>
  <si>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</si>
  <si>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</si>
  <si>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</si>
  <si>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</si>
  <si>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</si>
  <si>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</si>
  <si>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</si>
  <si>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</si>
  <si>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</si>
  <si>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</si>
  <si>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</si>
  <si>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</si>
  <si>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</si>
  <si>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</si>
  <si>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</si>
  <si>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</si>
  <si>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</si>
  <si>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</si>
  <si>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</si>
  <si>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</si>
  <si>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</si>
  <si>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</si>
  <si>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</si>
  <si>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</si>
  <si>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</si>
  <si>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</si>
  <si>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</si>
  <si>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</si>
  <si>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</si>
  <si>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</si>
  <si>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</si>
  <si>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</si>
  <si>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</si>
  <si>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</si>
  <si>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</si>
  <si>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</si>
  <si>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</si>
  <si>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</si>
  <si>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</si>
  <si>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</si>
  <si>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</si>
  <si>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</si>
  <si>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</si>
  <si>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</si>
  <si>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</si>
  <si>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</si>
  <si>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</si>
  <si>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</si>
  <si>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</si>
  <si>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</si>
  <si>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</si>
  <si>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</si>
  <si>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</si>
  <si>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</si>
  <si>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</si>
  <si>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</si>
  <si>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</si>
  <si>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</si>
  <si>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</si>
  <si>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</si>
  <si>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</si>
  <si>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</si>
  <si>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</si>
  <si>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</si>
  <si>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</si>
  <si>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</si>
  <si>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</si>
  <si>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</si>
  <si>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</si>
  <si>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</si>
  <si>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</si>
  <si>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</si>
  <si>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</si>
  <si>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</si>
  <si>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</si>
  <si>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</si>
  <si>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</si>
  <si>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</si>
  <si>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</si>
  <si>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</si>
  <si>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</si>
  <si>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</si>
  <si>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</si>
  <si>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</si>
  <si>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</si>
  <si>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</si>
  <si>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</si>
  <si>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</si>
  <si>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</si>
  <si>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</si>
  <si>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</si>
  <si>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</si>
  <si>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</si>
  <si>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</si>
  <si>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</si>
  <si>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</si>
  <si>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</si>
  <si>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</si>
  <si>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</si>
  <si>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</si>
  <si>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</si>
  <si>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</si>
  <si>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</si>
  <si>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</si>
  <si>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</si>
  <si>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</si>
  <si>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</si>
  <si>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</si>
  <si>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</si>
  <si>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</si>
  <si>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</si>
  <si>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</si>
  <si>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</si>
  <si>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</si>
  <si>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</si>
  <si>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</si>
  <si>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</si>
  <si>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</si>
  <si>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</si>
  <si>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</si>
  <si>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</si>
  <si>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</si>
  <si>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</si>
  <si>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</si>
  <si>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</si>
  <si>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</si>
  <si>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</si>
  <si>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</si>
  <si>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</si>
  <si>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</si>
  <si>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</si>
  <si>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</si>
  <si>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</si>
  <si>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</si>
  <si>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</si>
  <si>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</si>
  <si>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</si>
  <si>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</si>
  <si>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</si>
  <si>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</si>
  <si>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</si>
  <si>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</si>
  <si>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</si>
  <si>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</si>
  <si>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</si>
  <si>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</si>
  <si>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</si>
  <si>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</si>
  <si>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</si>
  <si>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</si>
  <si>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</si>
  <si>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</si>
  <si>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</si>
  <si>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</si>
  <si>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</si>
  <si>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</si>
  <si>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</si>
  <si>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</si>
  <si>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</si>
  <si>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</si>
  <si>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</si>
  <si>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</si>
  <si>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</si>
  <si>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</si>
  <si>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</si>
  <si>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</si>
  <si>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</si>
  <si>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</si>
  <si>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</si>
  <si>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</si>
  <si>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</si>
  <si>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</si>
  <si>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</si>
  <si>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</si>
  <si>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</si>
  <si>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</si>
  <si>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</si>
  <si>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</si>
  <si>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</si>
  <si>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</si>
  <si>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</si>
  <si>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</si>
  <si>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</si>
  <si>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</si>
  <si>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</si>
  <si>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</si>
  <si>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</si>
  <si>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</si>
  <si>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</si>
  <si>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</si>
  <si>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</si>
  <si>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</si>
  <si>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</si>
  <si>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</si>
  <si>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</si>
  <si>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</si>
  <si>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</si>
  <si>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</si>
  <si>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</si>
  <si>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</si>
  <si>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</si>
  <si>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</si>
  <si>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</si>
  <si>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</si>
  <si>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</si>
  <si>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</si>
  <si>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</si>
  <si>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</si>
  <si>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</si>
  <si>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</si>
  <si>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</si>
  <si>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</si>
  <si>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</si>
  <si>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</si>
  <si>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</si>
  <si>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</si>
  <si>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</si>
  <si>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</si>
  <si>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</si>
  <si>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</si>
  <si>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</si>
  <si>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</si>
  <si>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</si>
  <si>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</si>
  <si>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</si>
  <si>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</si>
  <si>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</si>
  <si>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</si>
  <si>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</si>
  <si>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</si>
  <si>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</si>
  <si>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</si>
  <si>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</si>
  <si>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</si>
  <si>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</si>
  <si>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</si>
  <si>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</si>
  <si>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</si>
  <si>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</si>
  <si>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</si>
  <si>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</si>
  <si>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</si>
  <si>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</si>
  <si>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</si>
  <si>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</si>
  <si>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</si>
  <si>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</si>
  <si>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</si>
  <si>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</si>
  <si>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</si>
  <si>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</si>
  <si>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</si>
  <si>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</si>
  <si>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</si>
  <si>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</si>
  <si>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</si>
  <si>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</si>
  <si>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</si>
  <si>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</si>
  <si>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</si>
  <si>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</si>
  <si>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</si>
  <si>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</si>
  <si>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</si>
  <si>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</si>
  <si>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</si>
  <si>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</si>
  <si>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</si>
  <si>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</si>
  <si>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</si>
  <si>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</si>
  <si>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</si>
  <si>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</si>
  <si>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</si>
  <si>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</si>
  <si>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</si>
  <si>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</si>
  <si>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</si>
  <si>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</si>
  <si>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</si>
  <si>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</si>
  <si>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</si>
  <si>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</si>
  <si>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</si>
  <si>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</si>
  <si>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</si>
  <si>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</si>
  <si>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</si>
  <si>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</si>
  <si>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</si>
  <si>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</si>
  <si>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</si>
  <si>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</si>
  <si>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</si>
  <si>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</si>
  <si>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</si>
  <si>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</si>
  <si>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</si>
  <si>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</si>
  <si>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</si>
  <si>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</si>
  <si>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</si>
  <si>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</si>
  <si>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</si>
  <si>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</si>
  <si>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</si>
  <si>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</si>
  <si>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</si>
  <si>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</si>
  <si>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</si>
  <si>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</si>
  <si>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</si>
  <si>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</si>
  <si>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</si>
  <si>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</si>
  <si>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</si>
  <si>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</si>
  <si>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</si>
  <si>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</si>
  <si>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</si>
  <si>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</si>
  <si>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</si>
  <si>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</si>
  <si>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</si>
  <si>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</si>
  <si>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</si>
  <si>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</si>
  <si>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</si>
  <si>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</si>
  <si>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</si>
  <si>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</si>
  <si>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</si>
  <si>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</si>
  <si>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</si>
  <si>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</si>
  <si>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</si>
  <si>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</si>
  <si>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</si>
  <si>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</si>
  <si>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</si>
  <si>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</si>
  <si>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</si>
  <si>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</si>
  <si>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</si>
  <si>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</si>
  <si>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</si>
  <si>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</si>
  <si>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</si>
  <si>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</si>
  <si>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</si>
  <si>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</si>
  <si>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</si>
  <si>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</si>
  <si>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</si>
  <si>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</si>
  <si>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</si>
  <si>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</si>
  <si>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</si>
  <si>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</si>
  <si>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</si>
  <si>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</si>
  <si>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</si>
  <si>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</si>
  <si>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</si>
  <si>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</si>
  <si>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</si>
  <si>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</si>
  <si>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</si>
  <si>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</si>
  <si>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</si>
  <si>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</si>
  <si>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</si>
  <si>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</si>
  <si>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</si>
  <si>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</si>
  <si>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</si>
  <si>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</si>
  <si>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</si>
  <si>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</si>
  <si>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</si>
  <si>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</si>
  <si>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</si>
  <si>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</si>
  <si>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</si>
  <si>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</si>
  <si>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</si>
  <si>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</si>
  <si>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</si>
  <si>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</si>
  <si>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</si>
  <si>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</si>
  <si>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</si>
  <si>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</si>
  <si>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</si>
  <si>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</si>
  <si>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</si>
  <si>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</si>
  <si>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</si>
  <si>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</si>
  <si>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</si>
  <si>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</si>
  <si>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</si>
  <si>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</si>
  <si>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</si>
  <si>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</si>
  <si>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</si>
  <si>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</si>
  <si>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</si>
  <si>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</si>
  <si>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</si>
  <si>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</si>
  <si>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</si>
  <si>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</si>
  <si>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</si>
  <si>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</si>
  <si>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</si>
  <si>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</si>
  <si>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</si>
  <si>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</si>
  <si>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</si>
  <si>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</si>
  <si>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</si>
  <si>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</si>
  <si>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</si>
  <si>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</si>
  <si>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</si>
  <si>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</si>
  <si>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</si>
  <si>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</si>
  <si>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</si>
  <si>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</si>
  <si>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</si>
  <si>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</si>
  <si>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</si>
  <si>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</si>
  <si>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</si>
  <si>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</si>
  <si>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</si>
  <si>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</si>
  <si>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</si>
  <si>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</si>
  <si>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</si>
  <si>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</si>
  <si>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</si>
  <si>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</si>
  <si>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</si>
  <si>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</si>
  <si>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</si>
  <si>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</si>
  <si>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</si>
  <si>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</si>
  <si>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</si>
  <si>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</si>
  <si>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</si>
  <si>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</si>
  <si>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</si>
  <si>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</si>
  <si>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</si>
  <si>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</si>
  <si>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</si>
  <si>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</si>
  <si>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</si>
  <si>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</si>
  <si>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</si>
  <si>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</si>
  <si>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</si>
  <si>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</si>
  <si>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</si>
  <si>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</si>
  <si>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</si>
  <si>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</si>
  <si>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</si>
  <si>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</si>
  <si>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</si>
  <si>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</si>
  <si>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</si>
  <si>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</si>
  <si>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</si>
  <si>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</si>
  <si>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</si>
  <si>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</si>
  <si>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</si>
  <si>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</si>
  <si>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</si>
  <si>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</si>
  <si>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</si>
  <si>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</si>
  <si>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</si>
  <si>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</si>
  <si>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</si>
  <si>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</si>
  <si>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</si>
  <si>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</si>
  <si>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</si>
  <si>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</si>
  <si>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</si>
  <si>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</si>
  <si>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</si>
  <si>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</si>
  <si>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</si>
  <si>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</si>
  <si>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</si>
  <si>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</si>
  <si>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</si>
  <si>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</si>
  <si>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</si>
  <si>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</si>
  <si>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</si>
  <si>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</si>
  <si>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</si>
  <si>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</si>
  <si>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</si>
  <si>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</si>
  <si>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</si>
  <si>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</si>
  <si>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</si>
  <si>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</si>
  <si>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</si>
  <si>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</si>
  <si>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</si>
  <si>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</si>
  <si>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</si>
  <si>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</si>
  <si>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</si>
  <si>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</si>
  <si>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</si>
  <si>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</si>
  <si>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</si>
  <si>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</si>
  <si>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</si>
  <si>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</si>
  <si>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</si>
  <si>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</si>
  <si>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</si>
  <si>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</si>
  <si>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</si>
  <si>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</si>
  <si>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</si>
  <si>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</si>
  <si>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</si>
  <si>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</si>
  <si>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</si>
  <si>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</si>
  <si>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</si>
  <si>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</si>
  <si>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</si>
  <si>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</si>
  <si>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</si>
  <si>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</si>
  <si>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</si>
  <si>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</si>
  <si>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</si>
  <si>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</si>
  <si>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</si>
  <si>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</si>
  <si>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</si>
  <si>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</si>
  <si>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</si>
  <si>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</si>
  <si>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</si>
  <si>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</si>
  <si>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</si>
  <si>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</si>
  <si>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</si>
  <si>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</si>
  <si>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</si>
  <si>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</si>
  <si>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</si>
  <si>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</si>
  <si>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</si>
  <si>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</si>
  <si>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</si>
  <si>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</si>
  <si>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</si>
  <si>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</si>
  <si>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</si>
  <si>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</si>
  <si>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</si>
  <si>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</si>
  <si>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</si>
  <si>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</si>
  <si>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</si>
  <si>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</si>
  <si>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</si>
  <si>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</si>
  <si>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</si>
  <si>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</si>
  <si>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</si>
  <si>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</si>
  <si>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</si>
  <si>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</si>
  <si>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</si>
  <si>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</si>
  <si>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</si>
  <si>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</si>
  <si>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</si>
  <si>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</si>
  <si>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</si>
  <si>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</si>
  <si>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</si>
  <si>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</si>
  <si>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</si>
  <si>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</si>
  <si>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</si>
  <si>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</si>
  <si>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</si>
  <si>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</si>
  <si>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</si>
  <si>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</si>
  <si>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</si>
  <si>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</si>
  <si>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</si>
  <si>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</si>
  <si>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</si>
  <si>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</si>
  <si>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</si>
  <si>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</si>
  <si>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</si>
  <si>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</si>
  <si>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</si>
  <si>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</si>
  <si>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</si>
  <si>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</si>
  <si>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</si>
  <si>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</si>
  <si>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</si>
  <si>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</si>
  <si>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</si>
  <si>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</si>
  <si>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</si>
  <si>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</si>
  <si>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</si>
  <si>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</si>
  <si>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</si>
  <si>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</si>
  <si>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</si>
  <si>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</si>
  <si>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</si>
  <si>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</si>
  <si>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</si>
  <si>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</si>
  <si>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</si>
  <si>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</si>
  <si>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</si>
  <si>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</si>
  <si>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</si>
  <si>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</si>
  <si>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</si>
  <si>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</si>
  <si>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</si>
  <si>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</si>
  <si>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</si>
  <si>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</si>
  <si>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</si>
  <si>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</si>
  <si>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</si>
  <si>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</si>
  <si>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</si>
  <si>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</si>
  <si>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</si>
  <si>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</si>
  <si>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</si>
  <si>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</si>
  <si>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</si>
  <si>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</si>
  <si>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</si>
  <si>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</si>
  <si>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</si>
  <si>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</si>
  <si>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</si>
  <si>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</si>
  <si>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</si>
  <si>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</si>
  <si>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</si>
  <si>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</si>
  <si>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</si>
  <si>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</si>
  <si>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</si>
  <si>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</si>
  <si>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</si>
  <si>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</si>
  <si>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</si>
  <si>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</si>
  <si>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</si>
  <si>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</si>
  <si>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</si>
  <si>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</si>
  <si>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</si>
  <si>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</si>
  <si>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</si>
  <si>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</si>
  <si>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</si>
  <si>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</si>
  <si>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</si>
  <si>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</si>
  <si>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</si>
  <si>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</si>
  <si>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</si>
  <si>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</si>
  <si>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</si>
  <si>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</si>
  <si>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</si>
  <si>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</si>
  <si>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</si>
  <si>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</si>
  <si>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</si>
  <si>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</si>
  <si>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</si>
  <si>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</si>
  <si>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</si>
  <si>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</si>
  <si>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</si>
  <si>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</si>
  <si>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</si>
  <si>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</si>
  <si>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</si>
  <si>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</si>
  <si>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</si>
  <si>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</si>
  <si>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</si>
  <si>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</si>
  <si>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</si>
  <si>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</si>
  <si>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</si>
  <si>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</si>
  <si>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</si>
  <si>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</si>
  <si>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</si>
  <si>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</si>
  <si>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</si>
  <si>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</si>
  <si>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</si>
  <si>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</si>
  <si>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</si>
  <si>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</si>
  <si>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</si>
  <si>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</si>
  <si>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</si>
  <si>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</si>
  <si>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</si>
  <si>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</si>
  <si>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</si>
  <si>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</si>
  <si>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</si>
  <si>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</si>
  <si>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</si>
  <si>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</si>
  <si>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</si>
  <si>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</si>
  <si>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</si>
  <si>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</si>
  <si>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</si>
  <si>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</si>
  <si>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</si>
  <si>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</si>
  <si>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</si>
  <si>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</si>
  <si>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</si>
  <si>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</si>
  <si>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</si>
  <si>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</si>
  <si>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</si>
  <si>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</si>
  <si>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</si>
  <si>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</si>
  <si>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</si>
  <si>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</si>
  <si>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</si>
  <si>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</si>
  <si>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</si>
  <si>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</si>
  <si>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</si>
  <si>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</si>
  <si>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</si>
  <si>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</si>
  <si>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</si>
  <si>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</si>
  <si>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</si>
  <si>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</si>
  <si>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</si>
  <si>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</si>
  <si>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</si>
  <si>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</si>
  <si>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</si>
  <si>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</si>
  <si>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</si>
  <si>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</si>
  <si>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</si>
  <si>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</si>
  <si>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</si>
  <si>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</si>
  <si>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</si>
  <si>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</si>
  <si>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</si>
  <si>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</si>
  <si>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</si>
  <si>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</si>
  <si>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</si>
  <si>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</si>
  <si>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</si>
  <si>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</si>
  <si>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</si>
  <si>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</si>
  <si>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</si>
  <si>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</si>
  <si>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</si>
  <si>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</si>
  <si>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</si>
  <si>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</si>
  <si>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</si>
  <si>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</si>
  <si>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</si>
  <si>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</si>
  <si>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</si>
  <si>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</si>
  <si>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</si>
  <si>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</si>
  <si>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</si>
  <si>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</si>
  <si>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</si>
  <si>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</si>
  <si>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</si>
  <si>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</si>
  <si>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</si>
  <si>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</si>
  <si>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</si>
  <si>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</si>
  <si>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</si>
  <si>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</si>
  <si>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</si>
  <si>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</si>
  <si>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</si>
  <si>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</si>
  <si>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</si>
  <si>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</si>
  <si>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</si>
  <si>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</si>
  <si>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</si>
  <si>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</si>
  <si>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</si>
  <si>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</si>
  <si>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</si>
  <si>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</si>
  <si>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</si>
  <si>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</si>
  <si>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</si>
  <si>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</si>
  <si>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</si>
  <si>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</si>
  <si>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</si>
  <si>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</si>
  <si>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</si>
  <si>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</si>
  <si>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</si>
  <si>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</si>
  <si>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</si>
  <si>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</si>
  <si>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</si>
  <si>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</si>
  <si>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</si>
  <si>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</si>
  <si>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</si>
  <si>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</si>
  <si>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</si>
  <si>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</si>
  <si>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</si>
  <si>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</si>
  <si>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</si>
  <si>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</si>
  <si>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</si>
  <si>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</si>
  <si>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</si>
  <si>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</si>
  <si>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</si>
  <si>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</si>
  <si>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</si>
  <si>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</si>
  <si>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</si>
  <si>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</si>
  <si>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</si>
  <si>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</si>
  <si>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</si>
  <si>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</si>
  <si>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</si>
  <si>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</si>
  <si>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</si>
  <si>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</si>
  <si>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</si>
  <si>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</si>
  <si>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</si>
  <si>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</si>
  <si>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</si>
  <si>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</si>
  <si>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</si>
  <si>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</si>
  <si>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</si>
  <si>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</si>
  <si>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</si>
  <si>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</si>
  <si>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</si>
  <si>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</si>
  <si>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</si>
  <si>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</si>
  <si>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</si>
  <si>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</si>
  <si>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</si>
  <si>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</si>
  <si>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</si>
  <si>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</si>
  <si>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</si>
  <si>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</si>
  <si>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</si>
  <si>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</si>
  <si>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</si>
  <si>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</si>
  <si>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</si>
  <si>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</si>
  <si>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</si>
  <si>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</si>
  <si>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</si>
  <si>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</si>
  <si>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</si>
  <si>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</si>
  <si>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</si>
  <si>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</si>
  <si>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</si>
  <si>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</si>
  <si>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</si>
  <si>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</si>
  <si>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</si>
  <si>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</si>
  <si>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</si>
  <si>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</si>
  <si>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</si>
  <si>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</si>
  <si>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</si>
  <si>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</si>
  <si>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</si>
  <si>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</si>
  <si>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</si>
  <si>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</si>
  <si>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</si>
  <si>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</si>
  <si>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</si>
  <si>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</si>
  <si>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</si>
  <si>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</si>
  <si>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</si>
  <si>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</si>
  <si>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</si>
  <si>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</si>
  <si>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</si>
  <si>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</si>
  <si>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</si>
  <si>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</si>
  <si>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</si>
  <si>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</si>
  <si>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</si>
  <si>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</si>
  <si>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</si>
  <si>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</si>
  <si>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</si>
  <si>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</si>
  <si>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</si>
  <si>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</si>
  <si>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</si>
  <si>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</si>
  <si>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</si>
  <si>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</si>
  <si>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</si>
  <si>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</si>
  <si>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</si>
  <si>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</si>
  <si>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</si>
  <si>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</si>
  <si>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</si>
  <si>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</si>
  <si>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</si>
  <si>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</si>
  <si>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</si>
  <si>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</si>
  <si>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</si>
  <si>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</si>
  <si>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</si>
  <si>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</si>
  <si>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</si>
  <si>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</si>
  <si>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</si>
  <si>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</si>
  <si>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</si>
  <si>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</si>
  <si>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</si>
  <si>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</si>
  <si>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</si>
  <si>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</si>
  <si>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</si>
  <si>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</si>
  <si>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</si>
  <si>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</si>
  <si>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</si>
  <si>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</si>
  <si>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</si>
  <si>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</si>
  <si>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</si>
  <si>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</si>
  <si>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</si>
  <si>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</si>
  <si>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</si>
  <si>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</si>
  <si>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</si>
  <si>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</si>
  <si>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</si>
  <si>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</si>
  <si>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</si>
  <si>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</si>
  <si>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</si>
  <si>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</si>
  <si>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</si>
  <si>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</si>
  <si>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</si>
  <si>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</si>
  <si>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</si>
  <si>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</si>
  <si>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</si>
  <si>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</si>
  <si>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</si>
  <si>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</si>
  <si>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</si>
  <si>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</si>
  <si>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</si>
  <si>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</si>
  <si>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</si>
  <si>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</si>
  <si>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</si>
  <si>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</si>
  <si>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</si>
  <si>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</si>
  <si>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</si>
  <si>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</si>
  <si>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</si>
  <si>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</si>
  <si>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</si>
  <si>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</si>
  <si>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</si>
  <si>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</si>
  <si>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</si>
  <si>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</si>
  <si>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</si>
  <si>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</si>
  <si>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</si>
  <si>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</si>
  <si>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</si>
  <si>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</si>
  <si>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</si>
  <si>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</si>
  <si>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</si>
  <si>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</si>
  <si>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</si>
  <si>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</si>
  <si>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</si>
  <si>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</si>
  <si>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</si>
  <si>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</si>
  <si>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</si>
  <si>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</si>
  <si>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</si>
  <si>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</si>
  <si>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</si>
  <si>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</si>
  <si>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</si>
  <si>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</si>
  <si>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</si>
  <si>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</si>
  <si>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</si>
  <si>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</si>
  <si>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</si>
  <si>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</si>
  <si>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</si>
  <si>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</si>
  <si>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</si>
  <si>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</si>
  <si>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</si>
  <si>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</si>
  <si>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</si>
  <si>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</si>
  <si>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</si>
  <si>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</si>
  <si>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</si>
  <si>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</si>
  <si>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</si>
  <si>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</si>
  <si>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</si>
  <si>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</si>
  <si>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</si>
  <si>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</si>
  <si>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</si>
  <si>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</si>
  <si>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</si>
  <si>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</si>
  <si>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</si>
  <si>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</si>
  <si>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</si>
  <si>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</si>
  <si>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</si>
  <si>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</si>
  <si>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</si>
  <si>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</si>
  <si>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</si>
  <si>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</si>
  <si>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</si>
  <si>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</si>
  <si>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</si>
  <si>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</si>
  <si>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</si>
  <si>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</si>
  <si>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</si>
  <si>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</si>
  <si>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</si>
  <si>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</si>
  <si>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</si>
  <si>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</si>
  <si>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</si>
  <si>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</si>
  <si>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</si>
  <si>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</si>
  <si>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</si>
  <si>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</si>
  <si>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</si>
  <si>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</si>
  <si>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</si>
  <si>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</si>
  <si>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</si>
  <si>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</si>
  <si>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</si>
  <si>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</si>
  <si>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</si>
  <si>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</si>
  <si>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</si>
  <si>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</si>
  <si>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</si>
  <si>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</si>
  <si>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</si>
  <si>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</si>
  <si>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</si>
  <si>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</si>
  <si>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</si>
  <si>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</si>
  <si>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</si>
  <si>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</si>
  <si>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</si>
  <si>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</si>
  <si>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</si>
  <si>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</si>
  <si>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</si>
  <si>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</si>
  <si>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</si>
  <si>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</si>
  <si>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</si>
  <si>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</si>
  <si>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</si>
  <si>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</si>
  <si>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</si>
  <si>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</si>
  <si>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</si>
  <si>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</si>
  <si>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</si>
  <si>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</si>
  <si>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</si>
  <si>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</si>
  <si>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</si>
  <si>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</si>
  <si>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</si>
  <si>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</si>
  <si>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</si>
  <si>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</si>
  <si>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</si>
  <si>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</si>
  <si>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</si>
  <si>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</si>
  <si>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</si>
  <si>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</si>
  <si>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</si>
  <si>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</si>
  <si>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</si>
  <si>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</si>
  <si>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</si>
  <si>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</si>
  <si>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</si>
  <si>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</si>
  <si>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</si>
  <si>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</si>
  <si>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</si>
  <si>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</si>
  <si>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</si>
  <si>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</si>
  <si>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</si>
  <si>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</si>
  <si>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</si>
  <si>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</si>
  <si>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</si>
  <si>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</si>
  <si>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</si>
  <si>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</si>
  <si>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</si>
  <si>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</si>
  <si>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</si>
  <si>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</si>
  <si>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</si>
  <si>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</si>
  <si>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</si>
  <si>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</si>
  <si>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</si>
  <si>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</si>
  <si>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</si>
  <si>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</si>
  <si>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</si>
  <si>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</si>
  <si>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</si>
  <si>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</si>
  <si>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</si>
  <si>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</si>
  <si>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</si>
  <si>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</si>
  <si>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</si>
  <si>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</si>
  <si>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</si>
  <si>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</si>
  <si>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</si>
  <si>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</si>
  <si>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</si>
  <si>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</si>
  <si>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</si>
  <si>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</si>
  <si>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</si>
  <si>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</si>
  <si>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</si>
  <si>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</si>
  <si>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</si>
  <si>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</si>
  <si>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</si>
  <si>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</si>
  <si>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</si>
  <si>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</si>
  <si>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</si>
  <si>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</si>
  <si>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</si>
  <si>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</si>
  <si>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</si>
  <si>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</si>
  <si>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</si>
  <si>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</si>
  <si>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</si>
  <si>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</si>
  <si>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</si>
  <si>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</si>
  <si>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</si>
  <si>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</si>
  <si>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</si>
  <si>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</si>
  <si>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</si>
  <si>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</si>
  <si>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</si>
  <si>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</si>
  <si>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</si>
  <si>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</si>
  <si>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</si>
  <si>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</si>
  <si>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</si>
  <si>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</si>
  <si>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</si>
  <si>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</si>
  <si>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</si>
  <si>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</si>
  <si>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</si>
  <si>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</si>
  <si>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</si>
  <si>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</si>
  <si>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</si>
  <si>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</si>
  <si>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</si>
  <si>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</si>
  <si>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</si>
  <si>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</si>
  <si>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</si>
  <si>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</si>
  <si>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</si>
  <si>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</si>
  <si>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</si>
  <si>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</si>
  <si>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</si>
  <si>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</si>
  <si>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</si>
  <si>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</si>
  <si>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</si>
  <si>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</si>
  <si>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</si>
  <si>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</si>
  <si>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</si>
  <si>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</si>
  <si>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</si>
  <si>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</si>
  <si>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</si>
  <si>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</si>
  <si>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</si>
  <si>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</si>
  <si>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</si>
  <si>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</si>
  <si>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</si>
  <si>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</si>
  <si>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</si>
  <si>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</si>
  <si>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</si>
  <si>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</si>
  <si>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</si>
  <si>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</si>
  <si>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</si>
  <si>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</si>
  <si>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</si>
  <si>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</si>
  <si>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</si>
  <si>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</si>
  <si>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</si>
  <si>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</si>
  <si>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</si>
  <si>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</si>
  <si>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</si>
  <si>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</si>
  <si>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</si>
  <si>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</si>
  <si>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</si>
  <si>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</si>
  <si>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</si>
  <si>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</si>
  <si>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</si>
  <si>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</si>
  <si>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</si>
  <si>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</si>
  <si>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</si>
  <si>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</si>
  <si>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</si>
  <si>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</si>
  <si>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</si>
  <si>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</si>
  <si>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</si>
  <si>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</si>
  <si>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</si>
  <si>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</si>
  <si>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</si>
  <si>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</si>
  <si>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</si>
  <si>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</si>
  <si>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</si>
  <si>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</si>
  <si>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</si>
  <si>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</si>
  <si>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</si>
  <si>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</si>
  <si>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</si>
  <si>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</si>
  <si>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</si>
  <si>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</si>
  <si>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</si>
  <si>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</si>
  <si>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</si>
  <si>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</si>
  <si>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</si>
  <si>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</si>
  <si>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</si>
  <si>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</si>
  <si>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</si>
  <si>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</si>
  <si>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</si>
  <si>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</si>
  <si>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</si>
  <si>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</si>
  <si>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</si>
  <si>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</si>
  <si>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</si>
  <si>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</si>
  <si>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</si>
  <si>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</si>
  <si>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</si>
  <si>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</si>
  <si>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</si>
  <si>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</si>
  <si>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</si>
  <si>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</si>
  <si>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</si>
  <si>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</si>
  <si>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</si>
  <si>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</si>
  <si>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</si>
  <si>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</si>
  <si>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</si>
  <si>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</si>
  <si>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</si>
  <si>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</si>
  <si>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</si>
  <si>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</si>
  <si>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</si>
  <si>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</si>
  <si>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</si>
  <si>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</si>
  <si>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</si>
  <si>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</si>
  <si>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</si>
  <si>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</si>
  <si>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</si>
  <si>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</si>
  <si>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</si>
  <si>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</si>
  <si>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</si>
  <si>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</si>
  <si>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</si>
  <si>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</si>
  <si>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</si>
  <si>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</si>
  <si>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</si>
  <si>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</si>
  <si>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</si>
  <si>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</si>
  <si>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</si>
  <si>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</si>
  <si>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</si>
  <si>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</si>
  <si>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</si>
  <si>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</si>
  <si>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</si>
  <si>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</si>
  <si>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</si>
  <si>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</si>
  <si>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</si>
  <si>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</si>
  <si>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</si>
  <si>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</si>
  <si>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</si>
  <si>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</si>
  <si>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</si>
  <si>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</si>
  <si>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</si>
  <si>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</si>
  <si>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</si>
  <si>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</si>
  <si>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</si>
  <si>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</si>
  <si>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</si>
  <si>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</si>
  <si>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</si>
  <si>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</si>
  <si>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</si>
  <si>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</si>
  <si>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</si>
  <si>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</si>
  <si>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</si>
  <si>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</si>
  <si>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</si>
  <si>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</si>
  <si>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</si>
  <si>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</si>
  <si>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</si>
  <si>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</si>
  <si>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</si>
  <si>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</si>
  <si>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</si>
  <si>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</si>
  <si>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</si>
  <si>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</si>
  <si>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</si>
  <si>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</si>
  <si>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</si>
  <si>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</si>
  <si>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</si>
  <si>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</si>
  <si>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</si>
  <si>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</si>
  <si>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</si>
  <si>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</si>
  <si>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</si>
  <si>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</si>
  <si>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</si>
  <si>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</si>
  <si>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</si>
  <si>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</si>
  <si>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</si>
  <si>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</si>
  <si>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</si>
  <si>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</si>
  <si>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</si>
  <si>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</si>
  <si>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</si>
  <si>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</si>
  <si>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</si>
  <si>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</si>
  <si>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</si>
  <si>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</si>
  <si>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</si>
  <si>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</si>
  <si>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</si>
  <si>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</si>
  <si>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</si>
  <si>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</si>
  <si>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</si>
  <si>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</si>
  <si>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</si>
  <si>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</si>
  <si>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</si>
  <si>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</si>
  <si>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</si>
  <si>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</si>
  <si>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</si>
  <si>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</si>
  <si>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</si>
  <si>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</si>
  <si>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</si>
  <si>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</si>
  <si>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</si>
  <si>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</si>
  <si>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</si>
  <si>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</si>
  <si>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</si>
  <si>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</si>
  <si>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</si>
  <si>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</si>
  <si>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</si>
  <si>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</si>
  <si>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</si>
  <si>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</si>
  <si>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</si>
  <si>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</si>
  <si>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</si>
  <si>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</si>
  <si>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</si>
  <si>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</si>
  <si>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</si>
  <si>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</si>
  <si>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</si>
  <si>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</si>
  <si>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</si>
  <si>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</si>
  <si>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</si>
  <si>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</si>
  <si>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</si>
  <si>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</si>
  <si>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</si>
  <si>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</si>
  <si>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</si>
  <si>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</si>
  <si>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</si>
  <si>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</si>
  <si>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</si>
  <si>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</si>
  <si>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</si>
  <si>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</si>
  <si>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</si>
  <si>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</si>
  <si>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</si>
  <si>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</si>
  <si>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</si>
  <si>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</si>
  <si>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</si>
  <si>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</si>
  <si>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</si>
  <si>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</si>
  <si>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</si>
  <si>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</si>
  <si>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</si>
  <si>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</si>
  <si>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</si>
  <si>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</si>
  <si>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</si>
  <si>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</si>
  <si>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</si>
  <si>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</si>
  <si>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</si>
  <si>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</si>
  <si>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</si>
  <si>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</si>
  <si>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</si>
  <si>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</si>
  <si>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</si>
  <si>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</si>
  <si>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</si>
  <si>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</si>
  <si>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</si>
  <si>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</si>
  <si>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</si>
  <si>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</si>
  <si>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</si>
  <si>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</si>
  <si>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</si>
  <si>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</si>
  <si>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</si>
  <si>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</si>
  <si>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</si>
  <si>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</si>
  <si>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</si>
  <si>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</si>
  <si>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</si>
  <si>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</si>
  <si>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</si>
  <si>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</si>
  <si>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</si>
  <si>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</si>
  <si>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</si>
  <si>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</si>
  <si>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</si>
  <si>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</si>
  <si>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</si>
  <si>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</si>
  <si>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</si>
  <si>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</si>
  <si>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</si>
  <si>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</si>
  <si>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</si>
  <si>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</si>
  <si>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</si>
  <si>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</si>
  <si>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</si>
  <si>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</si>
  <si>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</si>
  <si>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</si>
  <si>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</si>
  <si>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</si>
  <si>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</si>
  <si>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</si>
  <si>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</si>
  <si>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</si>
  <si>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</si>
  <si>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</si>
  <si>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</si>
  <si>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</si>
  <si>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</si>
  <si>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</si>
  <si>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</si>
  <si>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</si>
  <si>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</si>
  <si>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</si>
  <si>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</si>
  <si>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</si>
  <si>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</si>
  <si>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</si>
  <si>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</si>
  <si>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</si>
  <si>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</si>
  <si>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</si>
  <si>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</si>
  <si>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</si>
  <si>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</si>
  <si>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</si>
  <si>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</si>
  <si>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</si>
  <si>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</si>
  <si>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</si>
  <si>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</si>
  <si>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</si>
  <si>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</si>
  <si>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</si>
  <si>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</si>
  <si>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</si>
  <si>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</si>
  <si>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</si>
  <si>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</si>
  <si>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</si>
  <si>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</si>
  <si>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</si>
  <si>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</si>
  <si>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</si>
  <si>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</si>
  <si>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</si>
  <si>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</si>
  <si>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</si>
  <si>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</si>
  <si>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</si>
  <si>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</si>
  <si>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</si>
  <si>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</si>
  <si>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</si>
  <si>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</si>
  <si>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</si>
  <si>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</si>
  <si>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</si>
  <si>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</si>
  <si>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</si>
  <si>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</si>
  <si>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</si>
  <si>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</si>
  <si>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</si>
  <si>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</si>
  <si>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</si>
  <si>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</si>
  <si>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</si>
  <si>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</si>
  <si>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</si>
  <si>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</si>
  <si>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</si>
  <si>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</si>
  <si>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</si>
  <si>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</si>
  <si>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</si>
  <si>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</si>
  <si>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</si>
  <si>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</si>
  <si>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</si>
  <si>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</si>
  <si>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</si>
  <si>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</si>
  <si>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</si>
  <si>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</si>
  <si>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</si>
  <si>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</si>
  <si>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</si>
  <si>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</si>
  <si>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</si>
  <si>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</si>
  <si>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</si>
  <si>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</si>
  <si>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</si>
  <si>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</si>
  <si>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</si>
  <si>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</si>
  <si>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</si>
  <si>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</si>
  <si>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</si>
  <si>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</si>
  <si>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</si>
  <si>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</si>
  <si>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</si>
  <si>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</si>
  <si>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</si>
  <si>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</si>
  <si>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</si>
  <si>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</si>
  <si>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</si>
  <si>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</si>
  <si>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</si>
  <si>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</si>
  <si>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</si>
  <si>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</si>
  <si>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</si>
  <si>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</si>
  <si>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</si>
  <si>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</si>
  <si>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</si>
  <si>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</si>
  <si>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</si>
  <si>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</si>
  <si>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</si>
  <si>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</si>
  <si>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</si>
  <si>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</si>
  <si>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</si>
  <si>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</si>
  <si>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</si>
  <si>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</si>
  <si>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</si>
  <si>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</si>
  <si>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</si>
  <si>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</si>
  <si>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</si>
  <si>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</si>
  <si>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</si>
  <si>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</si>
  <si>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</si>
  <si>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</si>
  <si>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</si>
  <si>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</si>
  <si>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</si>
  <si>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</si>
  <si>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</si>
  <si>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</si>
  <si>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</si>
  <si>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</si>
  <si>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</si>
  <si>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</si>
  <si>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</si>
  <si>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</si>
  <si>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</si>
  <si>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</si>
  <si>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</si>
  <si>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</si>
  <si>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</si>
  <si>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</si>
  <si>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</si>
  <si>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</si>
  <si>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</si>
  <si>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</si>
  <si>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</si>
  <si>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</si>
  <si>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</si>
  <si>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</si>
  <si>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</si>
  <si>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</si>
  <si>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</si>
  <si>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</si>
  <si>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</si>
  <si>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</si>
  <si>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</si>
  <si>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</si>
  <si>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</si>
  <si>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</si>
  <si>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</si>
  <si>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</si>
  <si>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</si>
  <si>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</si>
  <si>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</si>
  <si>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</si>
  <si>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</si>
  <si>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</si>
  <si>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</si>
  <si>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</si>
  <si>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</si>
  <si>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</si>
  <si>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</si>
  <si>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</si>
  <si>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</si>
  <si>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</si>
  <si>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</si>
  <si>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</si>
  <si>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</si>
  <si>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</si>
  <si>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</si>
  <si>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</si>
  <si>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</si>
  <si>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</si>
  <si>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</si>
  <si>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</si>
  <si>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</si>
  <si>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</si>
  <si>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</si>
  <si>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</si>
  <si>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</si>
  <si>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</si>
  <si>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</si>
  <si>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</si>
  <si>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</si>
  <si>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</si>
  <si>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</si>
  <si>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</si>
  <si>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</si>
  <si>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</si>
  <si>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</si>
  <si>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</si>
  <si>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</si>
  <si>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</si>
  <si>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</si>
  <si>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</si>
  <si>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</si>
  <si>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</si>
  <si>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</si>
  <si>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</si>
  <si>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</si>
  <si>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</si>
  <si>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</si>
  <si>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</si>
  <si>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</si>
  <si>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</si>
  <si>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</si>
  <si>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</si>
  <si>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</si>
  <si>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</si>
  <si>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</si>
  <si>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</si>
  <si>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</si>
  <si>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</si>
  <si>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</si>
  <si>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</si>
  <si>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</si>
  <si>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</si>
  <si>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</si>
  <si>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</si>
  <si>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</si>
  <si>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</si>
  <si>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</si>
  <si>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</si>
  <si>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</si>
  <si>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</si>
  <si>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</si>
  <si>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</si>
  <si>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</si>
  <si>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</si>
  <si>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</si>
  <si>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</si>
  <si>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</si>
  <si>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</si>
  <si>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</si>
  <si>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</si>
  <si>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</si>
  <si>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</si>
  <si>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</si>
  <si>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</si>
  <si>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</si>
  <si>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</si>
  <si>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</si>
  <si>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</si>
  <si>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</si>
  <si>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</si>
  <si>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</si>
  <si>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</si>
  <si>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</si>
  <si>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</si>
  <si>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</si>
  <si>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</si>
  <si>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</si>
  <si>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</si>
  <si>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</si>
  <si>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</si>
  <si>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</si>
  <si>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</si>
  <si>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</si>
  <si>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</si>
  <si>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</si>
  <si>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</si>
  <si>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</si>
  <si>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</si>
  <si>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</si>
  <si>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</si>
  <si>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</si>
  <si>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</si>
  <si>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</si>
  <si>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</si>
  <si>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</si>
  <si>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</si>
  <si>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</si>
  <si>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</si>
  <si>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</si>
  <si>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</si>
  <si>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</si>
  <si>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</si>
  <si>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</si>
  <si>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</si>
  <si>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</si>
  <si>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</si>
  <si>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</si>
  <si>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</si>
  <si>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</si>
  <si>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</si>
  <si>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</si>
  <si>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</si>
  <si>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</si>
  <si>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</si>
  <si>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</si>
  <si>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</si>
  <si>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</si>
  <si>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</si>
  <si>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</si>
  <si>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</si>
  <si>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</si>
  <si>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</si>
  <si>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</si>
  <si>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</si>
  <si>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</si>
  <si>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</si>
  <si>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</si>
  <si>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</si>
  <si>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</si>
  <si>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</si>
  <si>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</si>
  <si>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</si>
  <si>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</si>
  <si>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</si>
  <si>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</si>
  <si>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</si>
  <si>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</si>
  <si>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</si>
  <si>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</si>
  <si>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</si>
  <si>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</si>
  <si>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</si>
  <si>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</si>
  <si>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</si>
  <si>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</si>
  <si>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</si>
  <si>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</si>
  <si>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</si>
  <si>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</si>
  <si>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</si>
  <si>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</si>
  <si>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</si>
  <si>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</si>
  <si>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</si>
  <si>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</si>
  <si>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</si>
  <si>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</si>
  <si>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</si>
  <si>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</si>
  <si>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</si>
  <si>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</si>
  <si>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</si>
  <si>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</si>
  <si>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</si>
  <si>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</si>
  <si>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</si>
  <si>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</si>
  <si>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</si>
  <si>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</si>
  <si>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</si>
  <si>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</si>
  <si>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</si>
  <si>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</si>
  <si>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</si>
  <si>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</si>
  <si>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</si>
  <si>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</si>
  <si>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</si>
  <si>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</si>
  <si>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</si>
  <si>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</si>
  <si>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</si>
  <si>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</si>
  <si>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</si>
  <si>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</si>
  <si>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</si>
  <si>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</si>
  <si>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</si>
  <si>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</si>
  <si>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</si>
  <si>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</si>
  <si>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</si>
  <si>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</si>
  <si>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</si>
  <si>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</si>
  <si>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</si>
  <si>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</si>
  <si>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</si>
  <si>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</si>
  <si>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</si>
  <si>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</si>
  <si>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</si>
  <si>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</si>
  <si>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</si>
  <si>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</si>
  <si>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</si>
  <si>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</si>
  <si>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</si>
  <si>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</si>
  <si>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</si>
  <si>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</si>
  <si>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</si>
  <si>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</si>
  <si>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</si>
  <si>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</si>
  <si>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</si>
  <si>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</si>
  <si>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</si>
  <si>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</si>
  <si>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</si>
  <si>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</si>
  <si>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</si>
  <si>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</si>
  <si>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</si>
  <si>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</si>
  <si>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</si>
  <si>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</si>
  <si>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</si>
  <si>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</si>
  <si>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</si>
  <si>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</si>
  <si>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</si>
  <si>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</si>
  <si>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</si>
  <si>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</si>
  <si>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</si>
  <si>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</si>
  <si>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</si>
  <si>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</si>
  <si>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</si>
  <si>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</si>
  <si>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</si>
  <si>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</si>
  <si>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</si>
  <si>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</si>
  <si>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</si>
  <si>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</si>
  <si>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</si>
  <si>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</si>
  <si>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</si>
  <si>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</si>
  <si>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</si>
  <si>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</si>
  <si>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</si>
  <si>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</si>
  <si>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</si>
  <si>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</si>
  <si>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</si>
  <si>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</si>
  <si>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</si>
  <si>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</si>
  <si>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</si>
  <si>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</si>
  <si>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</si>
  <si>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</si>
  <si>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</si>
  <si>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</si>
  <si>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</si>
  <si>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</si>
  <si>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</si>
  <si>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</si>
  <si>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</si>
  <si>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</si>
  <si>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</si>
  <si>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</si>
  <si>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</si>
  <si>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</si>
  <si>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</si>
  <si>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</si>
  <si>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</si>
  <si>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</si>
  <si>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</si>
  <si>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</si>
  <si>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</si>
  <si>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</si>
  <si>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</si>
  <si>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</si>
  <si>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</si>
  <si>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</si>
  <si>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</si>
  <si>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</si>
  <si>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</si>
  <si>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</si>
  <si>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</si>
  <si>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</si>
  <si>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</si>
  <si>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</si>
  <si>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</si>
  <si>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</si>
  <si>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</si>
  <si>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</si>
  <si>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</si>
  <si>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</si>
  <si>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</si>
  <si>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</si>
  <si>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</si>
  <si>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</si>
  <si>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</si>
  <si>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</si>
  <si>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</si>
  <si>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</si>
  <si>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</si>
  <si>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</si>
  <si>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</si>
  <si>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</si>
  <si>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</si>
  <si>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</si>
  <si>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</si>
  <si>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</si>
  <si>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</si>
  <si>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</si>
  <si>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</si>
  <si>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</si>
  <si>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</si>
  <si>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</si>
  <si>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</si>
  <si>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</si>
  <si>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</si>
  <si>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</si>
  <si>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</si>
  <si>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</si>
  <si>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</si>
  <si>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</si>
  <si>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</si>
  <si>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</si>
  <si>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</si>
  <si>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</si>
  <si>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</si>
  <si>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</si>
  <si>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</si>
  <si>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</si>
  <si>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</si>
  <si>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</si>
  <si>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</si>
  <si>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</si>
  <si>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</si>
  <si>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</si>
  <si>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</si>
  <si>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</si>
  <si>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</si>
  <si>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</si>
  <si>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</si>
  <si>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</si>
  <si>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</si>
  <si>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</si>
  <si>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</si>
  <si>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</si>
  <si>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</si>
  <si>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</si>
  <si>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</si>
  <si>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</si>
  <si>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</si>
  <si>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</si>
  <si>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</si>
  <si>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</si>
  <si>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</si>
  <si>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</si>
  <si>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</si>
  <si>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</si>
  <si>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</si>
  <si>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</si>
  <si>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</si>
  <si>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</si>
  <si>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</si>
  <si>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</si>
  <si>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</si>
  <si>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</si>
  <si>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</si>
  <si>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</si>
  <si>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</si>
  <si>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</si>
  <si>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</si>
  <si>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</si>
  <si>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</si>
  <si>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</si>
  <si>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</si>
  <si>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</si>
  <si>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</si>
  <si>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</si>
  <si>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</si>
  <si>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</si>
  <si>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</si>
  <si>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</si>
  <si>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</si>
  <si>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</si>
  <si>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</si>
  <si>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</si>
  <si>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</si>
  <si>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</si>
  <si>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</si>
  <si>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</si>
  <si>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</si>
  <si>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</si>
  <si>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</si>
  <si>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</si>
  <si>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</si>
  <si>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</si>
  <si>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</si>
  <si>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</si>
  <si>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</si>
  <si>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</si>
  <si>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</si>
  <si>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</si>
  <si>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</si>
  <si>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</si>
  <si>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</si>
  <si>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</si>
  <si>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</si>
  <si>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</si>
  <si>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</si>
  <si>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</si>
  <si>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</si>
  <si>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</si>
  <si>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</si>
  <si>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</si>
  <si>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</si>
  <si>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</si>
  <si>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</si>
  <si>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</si>
  <si>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</si>
  <si>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</si>
  <si>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</si>
  <si>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</si>
  <si>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</si>
  <si>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</si>
  <si>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</si>
  <si>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</si>
  <si>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</si>
  <si>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</si>
  <si>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</si>
  <si>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</si>
  <si>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</si>
  <si>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</si>
  <si>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</si>
  <si>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</si>
  <si>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</si>
  <si>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</si>
  <si>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</si>
  <si>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</si>
  <si>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</si>
  <si>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</si>
  <si>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</si>
  <si>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</si>
  <si>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</si>
  <si>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</si>
  <si>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</si>
  <si>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</si>
  <si>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</si>
  <si>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</si>
  <si>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</si>
  <si>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</si>
  <si>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</si>
  <si>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</si>
  <si>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</si>
  <si>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</si>
  <si>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</si>
  <si>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</si>
  <si>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</si>
  <si>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</si>
  <si>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</si>
  <si>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</si>
  <si>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</si>
  <si>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</si>
  <si>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</si>
  <si>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</si>
  <si>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</si>
  <si>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</si>
  <si>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</si>
  <si>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</si>
  <si>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</si>
  <si>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</si>
  <si>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</si>
  <si>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</si>
  <si>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</si>
  <si>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</si>
  <si>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</si>
  <si>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</si>
  <si>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</si>
  <si>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</si>
  <si>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</si>
  <si>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</si>
  <si>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</si>
  <si>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</si>
  <si>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</si>
  <si>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</si>
  <si>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</si>
  <si>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</si>
  <si>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</si>
  <si>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</si>
  <si>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</si>
  <si>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</si>
  <si>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</si>
  <si>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</si>
  <si>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</si>
  <si>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</si>
  <si>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</si>
  <si>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</si>
  <si>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</si>
  <si>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</si>
  <si>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</si>
  <si>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</si>
  <si>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</si>
  <si>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</si>
  <si>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</si>
  <si>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</si>
  <si>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</si>
  <si>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</si>
  <si>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</si>
  <si>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</si>
  <si>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</si>
  <si>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</si>
  <si>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</si>
  <si>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</si>
  <si>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</si>
  <si>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</si>
  <si>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</si>
  <si>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</si>
  <si>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</si>
  <si>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</si>
  <si>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</si>
  <si>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</si>
  <si>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</si>
  <si>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</si>
  <si>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</si>
  <si>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</si>
  <si>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</si>
  <si>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</si>
  <si>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</si>
  <si>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</si>
  <si>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</si>
  <si>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</si>
  <si>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</si>
  <si>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</si>
  <si>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</si>
  <si>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</si>
  <si>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</si>
  <si>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</si>
  <si>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</si>
  <si>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</si>
  <si>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</si>
  <si>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</si>
  <si>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</si>
  <si>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</si>
  <si>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</si>
  <si>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</si>
  <si>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</si>
  <si>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</si>
  <si>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</si>
  <si>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</si>
  <si>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</si>
  <si>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</si>
  <si>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</si>
  <si>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</si>
  <si>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</si>
  <si>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</si>
  <si>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</si>
  <si>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</si>
  <si>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</si>
  <si>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</si>
  <si>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</si>
  <si>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</si>
  <si>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</si>
  <si>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</si>
  <si>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</si>
  <si>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</si>
  <si>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</si>
  <si>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</si>
  <si>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</si>
  <si>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</si>
  <si>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</si>
  <si>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</si>
  <si>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</si>
  <si>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</si>
  <si>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</si>
  <si>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</si>
  <si>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</si>
  <si>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</si>
  <si>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</si>
  <si>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</si>
  <si>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</si>
  <si>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</si>
  <si>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</si>
  <si>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</si>
  <si>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</si>
  <si>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</si>
  <si>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</si>
  <si>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</si>
  <si>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</si>
  <si>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</si>
  <si>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</si>
  <si>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</si>
  <si>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</si>
  <si>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</si>
  <si>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</si>
  <si>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</si>
  <si>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</si>
  <si>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</si>
  <si>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</si>
  <si>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</si>
  <si>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</si>
  <si>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</si>
  <si>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</si>
  <si>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</si>
  <si>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</si>
  <si>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</si>
  <si>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</si>
  <si>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</si>
  <si>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</si>
  <si>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</si>
  <si>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</si>
  <si>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</si>
  <si>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</si>
  <si>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</si>
  <si>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</si>
  <si>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</si>
  <si>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</si>
  <si>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</si>
  <si>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</si>
  <si>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</si>
  <si>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</si>
  <si>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</si>
  <si>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</si>
  <si>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</si>
  <si>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</si>
  <si>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</si>
  <si>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</si>
  <si>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</si>
  <si>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</si>
  <si>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</si>
  <si>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</si>
  <si>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</si>
  <si>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</si>
  <si>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</si>
  <si>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</si>
  <si>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</si>
  <si>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</si>
  <si>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</si>
  <si>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</si>
  <si>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</si>
  <si>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</si>
  <si>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</si>
  <si>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</si>
  <si>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</si>
  <si>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</si>
  <si>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</si>
  <si>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</si>
  <si>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</si>
  <si>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</si>
  <si>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</si>
  <si>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</si>
  <si>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</si>
  <si>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</si>
  <si>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</si>
  <si>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</si>
  <si>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</si>
  <si>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</si>
  <si>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</si>
  <si>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</si>
  <si>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</si>
  <si>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</si>
  <si>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</si>
  <si>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</si>
  <si>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</si>
  <si>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</si>
  <si>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</si>
  <si>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</si>
  <si>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</si>
  <si>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</si>
  <si>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</si>
  <si>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</si>
  <si>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</si>
  <si>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</si>
  <si>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</si>
  <si>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</si>
  <si>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</si>
  <si>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</si>
  <si>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</si>
  <si>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</si>
  <si>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</si>
  <si>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</si>
  <si>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</si>
  <si>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</si>
  <si>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</si>
  <si>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</si>
  <si>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</si>
  <si>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</si>
  <si>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</si>
  <si>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</si>
  <si>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</si>
  <si>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</si>
  <si>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</si>
  <si>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</si>
  <si>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</si>
  <si>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</si>
  <si>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</si>
  <si>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</si>
  <si>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</si>
  <si>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</si>
  <si>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</si>
  <si>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</si>
  <si>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</si>
  <si>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</si>
  <si>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</si>
  <si>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</si>
  <si>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</si>
  <si>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</si>
  <si>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</si>
  <si>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</si>
  <si>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</si>
  <si>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</si>
  <si>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</si>
  <si>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</si>
  <si>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</si>
  <si>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</si>
  <si>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</si>
  <si>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</si>
  <si>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</si>
  <si>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</si>
  <si>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</si>
  <si>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</si>
  <si>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</si>
  <si>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</si>
  <si>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</si>
  <si>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</si>
  <si>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</si>
  <si>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</si>
  <si>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</si>
  <si>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</si>
  <si>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</si>
  <si>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</si>
  <si>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</si>
  <si>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</si>
  <si>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</si>
  <si>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</si>
  <si>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</si>
  <si>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</si>
  <si>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</si>
  <si>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</si>
  <si>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</si>
  <si>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</si>
  <si>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</si>
  <si>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</si>
  <si>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</si>
  <si>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</si>
  <si>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</si>
  <si>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</si>
  <si>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</si>
  <si>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</si>
  <si>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</si>
  <si>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</si>
  <si>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</si>
  <si>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</si>
  <si>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</si>
  <si>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</si>
  <si>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</si>
  <si>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</si>
  <si>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</si>
  <si>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</si>
  <si>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</si>
  <si>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</si>
  <si>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</si>
  <si>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</si>
  <si>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</si>
  <si>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</si>
  <si>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</si>
  <si>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</si>
  <si>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</si>
  <si>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</si>
  <si>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</si>
  <si>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</si>
  <si>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</si>
  <si>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</si>
  <si>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</si>
  <si>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</si>
  <si>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</si>
  <si>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</si>
  <si>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</si>
  <si>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</si>
  <si>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</si>
  <si>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</si>
  <si>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</si>
  <si>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</si>
  <si>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</si>
  <si>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</si>
  <si>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</si>
  <si>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</si>
  <si>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</si>
  <si>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</si>
  <si>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</si>
  <si>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</si>
  <si>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</si>
  <si>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</si>
  <si>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</si>
  <si>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</si>
  <si>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</si>
  <si>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</si>
  <si>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</si>
  <si>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</si>
  <si>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</si>
  <si>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</si>
  <si>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</si>
  <si>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</si>
  <si>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</si>
  <si>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</si>
  <si>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</si>
  <si>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</si>
  <si>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</si>
  <si>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</si>
  <si>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</si>
  <si>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</si>
  <si>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</si>
  <si>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</si>
  <si>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</si>
  <si>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</si>
  <si>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</si>
  <si>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</si>
  <si>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</si>
  <si>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</si>
  <si>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</si>
  <si>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</si>
  <si>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</si>
  <si>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</si>
  <si>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</si>
  <si>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</si>
  <si>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</si>
  <si>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</si>
  <si>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</si>
  <si>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</si>
  <si>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</si>
  <si>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</si>
  <si>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</si>
  <si>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</si>
  <si>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</si>
  <si>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</si>
  <si>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</si>
  <si>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</si>
  <si>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</si>
  <si>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</si>
  <si>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</si>
  <si>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</si>
  <si>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</si>
  <si>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</si>
  <si>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</si>
  <si>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</si>
  <si>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</si>
  <si>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</si>
  <si>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</si>
  <si>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</si>
  <si>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</si>
  <si>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</si>
  <si>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</si>
  <si>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</si>
  <si>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</si>
  <si>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</si>
  <si>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</si>
  <si>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</si>
  <si>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</si>
  <si>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</si>
  <si>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</si>
  <si>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</si>
  <si>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</si>
  <si>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</si>
  <si>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</si>
  <si>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</si>
  <si>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</si>
  <si>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</si>
  <si>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</si>
  <si>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</si>
  <si>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</si>
  <si>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</si>
  <si>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</si>
  <si>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</si>
  <si>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</si>
  <si>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</si>
  <si>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</si>
  <si>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</si>
  <si>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</si>
  <si>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</si>
  <si>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</si>
  <si>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</si>
  <si>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</si>
  <si>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</si>
  <si>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</si>
  <si>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</si>
  <si>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</si>
  <si>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</si>
  <si>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</si>
  <si>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</si>
  <si>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</si>
  <si>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</si>
  <si>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</si>
  <si>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</si>
  <si>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</si>
  <si>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</si>
  <si>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</si>
  <si>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</si>
  <si>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</si>
  <si>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</si>
  <si>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</si>
  <si>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</si>
  <si>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</si>
  <si>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</si>
  <si>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</si>
  <si>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</si>
  <si>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</si>
  <si>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</si>
  <si>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</si>
  <si>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</si>
  <si>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</si>
  <si>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</si>
  <si>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</si>
  <si>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</si>
  <si>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</si>
  <si>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</si>
  <si>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</si>
  <si>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</si>
  <si>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</si>
  <si>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</si>
  <si>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</si>
  <si>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</si>
  <si>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</si>
  <si>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</si>
  <si>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</si>
  <si>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</si>
  <si>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</si>
  <si>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</si>
  <si>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</si>
  <si>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</si>
  <si>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</si>
  <si>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</si>
  <si>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</si>
  <si>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</si>
  <si>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</si>
  <si>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</si>
  <si>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</si>
  <si>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</si>
  <si>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</si>
  <si>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</si>
  <si>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</si>
  <si>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</si>
  <si>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</si>
  <si>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</si>
  <si>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</si>
  <si>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</si>
  <si>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</si>
  <si>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</si>
  <si>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</si>
  <si>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</si>
  <si>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</si>
  <si>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</si>
  <si>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</si>
  <si>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</si>
  <si>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</si>
  <si>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</si>
  <si>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</si>
  <si>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</si>
  <si>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</si>
  <si>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</si>
  <si>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</si>
  <si>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</si>
  <si>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</si>
  <si>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</si>
  <si>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</si>
  <si>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</si>
  <si>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</si>
  <si>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</si>
  <si>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</si>
  <si>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</si>
  <si>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</si>
  <si>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</si>
  <si>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</si>
  <si>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</si>
  <si>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</si>
  <si>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</si>
  <si>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</si>
  <si>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</si>
  <si>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</si>
  <si>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</si>
  <si>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</si>
  <si>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</si>
  <si>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</si>
  <si>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</si>
  <si>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</si>
  <si>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</si>
  <si>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</si>
  <si>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</si>
  <si>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</si>
  <si>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</si>
  <si>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</si>
  <si>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</si>
  <si>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</si>
  <si>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</si>
  <si>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</si>
  <si>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</si>
  <si>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</si>
  <si>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</si>
  <si>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</si>
  <si>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</si>
  <si>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</si>
  <si>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</si>
  <si>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</si>
  <si>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</si>
  <si>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</si>
  <si>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</si>
  <si>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</si>
  <si>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</si>
  <si>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</si>
  <si>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</si>
  <si>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</si>
  <si>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</si>
  <si>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</si>
  <si>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</si>
  <si>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</si>
  <si>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</si>
  <si>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</si>
  <si>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</si>
  <si>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</si>
  <si>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</si>
  <si>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</si>
  <si>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</si>
  <si>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</si>
  <si>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</si>
  <si>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</si>
  <si>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</si>
  <si>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</si>
  <si>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</si>
  <si>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</si>
  <si>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</si>
  <si>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</si>
  <si>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</si>
  <si>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</si>
  <si>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</si>
  <si>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</si>
  <si>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</si>
  <si>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</si>
  <si>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</si>
  <si>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</si>
  <si>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</si>
  <si>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</si>
  <si>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</si>
  <si>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</si>
  <si>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</si>
  <si>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</si>
  <si>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</si>
  <si>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</si>
  <si>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</si>
  <si>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</si>
  <si>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</si>
  <si>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</si>
  <si>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</si>
  <si>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</si>
  <si>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</si>
  <si>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</si>
  <si>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</si>
  <si>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</si>
  <si>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</si>
  <si>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</si>
  <si>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</si>
  <si>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</si>
  <si>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</si>
  <si>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</si>
  <si>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</si>
  <si>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</si>
  <si>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</si>
  <si>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</si>
  <si>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</si>
  <si>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</si>
  <si>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</si>
  <si>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</si>
  <si>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</si>
  <si>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</si>
  <si>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</si>
  <si>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</si>
  <si>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</si>
  <si>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</si>
  <si>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</si>
  <si>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</si>
  <si>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</si>
  <si>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</si>
  <si>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</si>
  <si>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</si>
  <si>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</si>
  <si>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</si>
  <si>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</si>
  <si>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</si>
  <si>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</si>
  <si>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</si>
  <si>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</si>
  <si>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</si>
  <si>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</si>
  <si>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</si>
  <si>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</si>
  <si>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</si>
  <si>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</si>
  <si>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</si>
  <si>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</si>
  <si>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</si>
  <si>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</si>
  <si>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</si>
  <si>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</si>
  <si>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</si>
  <si>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</si>
  <si>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</si>
  <si>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</si>
  <si>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</si>
  <si>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</si>
  <si>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</si>
  <si>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</si>
  <si>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</si>
  <si>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</si>
  <si>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</si>
  <si>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</si>
  <si>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</si>
  <si>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</si>
  <si>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</si>
  <si>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</si>
  <si>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</si>
  <si>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</si>
  <si>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</si>
  <si>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</si>
  <si>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</si>
  <si>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</si>
  <si>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</si>
  <si>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</si>
  <si>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</si>
  <si>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</si>
  <si>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</si>
  <si>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</si>
  <si>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</si>
  <si>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</si>
  <si>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</si>
  <si>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</si>
  <si>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</si>
  <si>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</si>
  <si>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</si>
  <si>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</si>
  <si>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</si>
  <si>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</si>
  <si>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</si>
  <si>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</si>
  <si>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</si>
  <si>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</si>
  <si>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</si>
  <si>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</si>
  <si>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</si>
  <si>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</si>
  <si>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</si>
  <si>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</si>
  <si>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</si>
  <si>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</si>
  <si>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</si>
  <si>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</si>
  <si>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</si>
  <si>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</si>
  <si>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</si>
  <si>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</si>
  <si>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</si>
  <si>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</si>
  <si>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</si>
  <si>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</si>
  <si>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</si>
  <si>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</si>
  <si>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</si>
  <si>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</si>
  <si>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</si>
  <si>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</si>
  <si>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</si>
  <si>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</si>
  <si>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</si>
  <si>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</si>
  <si>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</si>
  <si>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</si>
  <si>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</si>
  <si>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</si>
  <si>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</si>
  <si>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</si>
  <si>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</si>
  <si>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</si>
  <si>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</si>
  <si>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</si>
  <si>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</si>
  <si>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</si>
  <si>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</si>
  <si>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</si>
  <si>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</si>
  <si>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</si>
  <si>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</si>
  <si>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</si>
  <si>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</si>
  <si>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</si>
  <si>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</si>
  <si>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</si>
  <si>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</si>
  <si>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</si>
  <si>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</si>
  <si>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</si>
  <si>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</si>
  <si>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</si>
  <si>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</si>
  <si>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</si>
  <si>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</si>
  <si>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</si>
  <si>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</si>
  <si>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</si>
  <si>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</si>
  <si>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</si>
  <si>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</si>
  <si>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</si>
  <si>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</si>
  <si>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</si>
  <si>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</si>
  <si>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</si>
  <si>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</si>
  <si>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</si>
  <si>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</si>
  <si>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</si>
  <si>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</si>
  <si>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</si>
  <si>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</si>
  <si>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</si>
  <si>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</si>
  <si>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</si>
  <si>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</si>
  <si>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</si>
  <si>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</si>
  <si>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</si>
  <si>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</si>
  <si>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</si>
  <si>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</si>
  <si>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</si>
  <si>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</si>
  <si>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</si>
  <si>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</si>
  <si>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</si>
  <si>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</si>
  <si>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</si>
  <si>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</si>
  <si>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</si>
  <si>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</si>
  <si>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</si>
  <si>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</si>
  <si>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</si>
  <si>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</si>
  <si>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</si>
  <si>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</si>
  <si>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</si>
  <si>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</si>
  <si>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</si>
  <si>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</si>
  <si>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</si>
  <si>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</si>
  <si>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</si>
  <si>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</si>
  <si>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</si>
  <si>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</si>
  <si>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</si>
  <si>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</si>
  <si>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</si>
  <si>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</si>
  <si>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</si>
  <si>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</si>
  <si>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</si>
  <si>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</si>
  <si>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</si>
  <si>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</si>
  <si>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</si>
  <si>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</si>
  <si>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</si>
  <si>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</si>
  <si>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</si>
  <si>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</si>
  <si>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</si>
  <si>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</si>
  <si>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</si>
  <si>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</si>
  <si>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</si>
  <si>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</si>
  <si>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</si>
  <si>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</si>
  <si>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</si>
  <si>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</si>
  <si>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</si>
  <si>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</si>
  <si>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</si>
  <si>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</si>
  <si>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</si>
  <si>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</si>
  <si>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</si>
  <si>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</si>
  <si>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</si>
  <si>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</si>
  <si>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</si>
  <si>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</si>
  <si>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</si>
  <si>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</si>
  <si>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</si>
  <si>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</si>
  <si>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</si>
  <si>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</si>
  <si>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</si>
  <si>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</si>
  <si>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</si>
  <si>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</si>
  <si>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</si>
  <si>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</si>
  <si>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</si>
  <si>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</si>
  <si>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</si>
  <si>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</si>
  <si>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</si>
  <si>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</si>
  <si>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</si>
  <si>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</si>
  <si>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</si>
  <si>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</si>
  <si>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</si>
  <si>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</si>
  <si>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</si>
  <si>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</si>
  <si>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</si>
  <si>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</si>
  <si>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</si>
  <si>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</si>
  <si>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</si>
  <si>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</si>
  <si>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</si>
  <si>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</si>
  <si>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</si>
  <si>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</si>
  <si>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</si>
  <si>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</si>
  <si>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</si>
  <si>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</si>
  <si>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</si>
  <si>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</si>
  <si>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</si>
  <si>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</si>
  <si>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</si>
  <si>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</si>
  <si>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</si>
  <si>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</si>
  <si>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</si>
  <si>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</si>
  <si>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</si>
  <si>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</si>
  <si>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</si>
  <si>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</si>
  <si>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</si>
  <si>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</si>
  <si>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</si>
  <si>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</si>
  <si>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</si>
  <si>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</si>
  <si>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</si>
  <si>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</si>
  <si>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</si>
  <si>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</si>
  <si>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</si>
  <si>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</si>
  <si>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</si>
  <si>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</si>
  <si>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</si>
  <si>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</si>
  <si>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</si>
  <si>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</si>
  <si>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</si>
  <si>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</si>
  <si>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</si>
  <si>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</si>
  <si>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</si>
  <si>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</si>
  <si>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</si>
  <si>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</si>
  <si>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</si>
  <si>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</si>
  <si>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</si>
  <si>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</si>
  <si>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</si>
  <si>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</si>
  <si>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</si>
  <si>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</si>
  <si>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</si>
  <si>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</si>
  <si>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</si>
  <si>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</si>
  <si>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</si>
  <si>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</si>
  <si>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</si>
  <si>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</si>
  <si>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</si>
  <si>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</si>
  <si>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</si>
  <si>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</si>
  <si>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</si>
  <si>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</si>
  <si>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</si>
  <si>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</si>
  <si>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</si>
  <si>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</si>
  <si>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</si>
  <si>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</si>
  <si>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</si>
  <si>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</si>
  <si>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</si>
  <si>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</si>
  <si>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</si>
  <si>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</si>
  <si>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</si>
  <si>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</si>
  <si>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</si>
  <si>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</si>
  <si>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</si>
  <si>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</si>
  <si>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</si>
  <si>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</si>
  <si>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</si>
  <si>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</si>
  <si>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</si>
  <si>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</si>
  <si>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</si>
  <si>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</si>
  <si>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</si>
  <si>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</si>
  <si>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</si>
  <si>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</si>
  <si>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</si>
  <si>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</si>
  <si>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</si>
  <si>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</si>
  <si>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</si>
  <si>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</si>
  <si>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</si>
  <si>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</si>
  <si>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</si>
  <si>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</si>
  <si>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</si>
  <si>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</si>
  <si>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</si>
  <si>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</si>
  <si>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</si>
  <si>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</si>
  <si>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</si>
  <si>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</si>
  <si>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</si>
  <si>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</si>
  <si>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</si>
  <si>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</si>
  <si>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</si>
  <si>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</si>
  <si>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</si>
  <si>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</si>
  <si>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</si>
  <si>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</si>
  <si>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</si>
  <si>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</si>
  <si>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</si>
  <si>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</si>
  <si>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</si>
  <si>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</si>
  <si>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</si>
  <si>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</si>
  <si>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</si>
  <si>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</si>
  <si>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</si>
  <si>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</si>
  <si>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</si>
  <si>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</si>
  <si>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</si>
  <si>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</si>
  <si>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</si>
  <si>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</si>
  <si>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</si>
  <si>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</si>
  <si>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</si>
  <si>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</si>
  <si>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</si>
  <si>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</si>
  <si>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</si>
  <si>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</si>
  <si>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</si>
  <si>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</si>
  <si>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</si>
  <si>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</si>
  <si>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</si>
  <si>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</si>
  <si>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</si>
  <si>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</si>
  <si>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</si>
  <si>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</si>
  <si>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</si>
  <si>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</si>
  <si>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</si>
  <si>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</si>
  <si>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</si>
  <si>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</si>
  <si>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</si>
  <si>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</si>
  <si>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</si>
  <si>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</si>
  <si>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</si>
  <si>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</si>
  <si>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</si>
  <si>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</si>
  <si>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</si>
  <si>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</si>
  <si>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</si>
  <si>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</si>
  <si>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</si>
  <si>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</si>
  <si>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</si>
  <si>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</si>
  <si>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</si>
  <si>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</si>
  <si>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</si>
  <si>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</si>
  <si>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</si>
  <si>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</si>
  <si>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</si>
  <si>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</si>
  <si>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</si>
  <si>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</si>
  <si>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</si>
  <si>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</si>
  <si>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</si>
  <si>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</si>
  <si>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</si>
  <si>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</si>
  <si>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</si>
  <si>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</si>
  <si>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</si>
  <si>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</si>
  <si>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</si>
  <si>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</si>
  <si>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</si>
  <si>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</si>
  <si>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</si>
  <si>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</si>
  <si>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</si>
  <si>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</si>
  <si>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</si>
  <si>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</si>
  <si>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</si>
  <si>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</si>
  <si>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</si>
  <si>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</si>
  <si>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</si>
  <si>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</si>
  <si>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</si>
  <si>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</si>
  <si>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</si>
  <si>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</si>
  <si>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</si>
  <si>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</si>
  <si>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</si>
  <si>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</si>
  <si>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</si>
  <si>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</si>
  <si>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</si>
  <si>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</si>
  <si>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</si>
  <si>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</si>
  <si>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</si>
  <si>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</si>
  <si>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</si>
  <si>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</si>
  <si>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</si>
  <si>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</si>
  <si>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</si>
  <si>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</si>
  <si>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</si>
  <si>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</si>
  <si>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</si>
  <si>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</si>
  <si>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</si>
  <si>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</si>
  <si>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</si>
  <si>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</si>
  <si>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</si>
  <si>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</si>
  <si>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</si>
  <si>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</si>
  <si>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</si>
  <si>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</si>
  <si>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</si>
  <si>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</si>
  <si>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</si>
  <si>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</si>
  <si>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</si>
  <si>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</si>
  <si>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</si>
  <si>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</si>
  <si>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</si>
  <si>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</si>
  <si>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</si>
  <si>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</si>
  <si>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</si>
  <si>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</si>
  <si>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</si>
  <si>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</si>
  <si>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</si>
  <si>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</si>
  <si>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</si>
  <si>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</si>
  <si>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</si>
  <si>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</si>
  <si>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</si>
  <si>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</si>
  <si>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</si>
  <si>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</si>
  <si>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</si>
  <si>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</si>
  <si>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</si>
  <si>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</si>
  <si>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</si>
  <si>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</si>
  <si>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</si>
  <si>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</si>
  <si>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</si>
  <si>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</si>
  <si>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</si>
  <si>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</si>
  <si>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</si>
  <si>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</si>
  <si>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</si>
  <si>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</si>
  <si>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</si>
  <si>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</si>
  <si>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</si>
  <si>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</si>
  <si>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</si>
  <si>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</si>
  <si>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</si>
  <si>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</si>
  <si>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</si>
  <si>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</si>
  <si>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</si>
  <si>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</si>
  <si>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</si>
  <si>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</si>
  <si>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</si>
  <si>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</si>
  <si>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</si>
  <si>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</si>
  <si>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</si>
  <si>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</si>
  <si>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</si>
  <si>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</si>
  <si>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</si>
  <si>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</si>
  <si>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</si>
  <si>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</si>
  <si>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</si>
  <si>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</si>
  <si>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</si>
  <si>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</si>
  <si>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</si>
  <si>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</si>
  <si>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</si>
  <si>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</si>
  <si>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</si>
  <si>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</si>
  <si>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</si>
  <si>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</si>
  <si>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</si>
  <si>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</si>
  <si>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</si>
  <si>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</si>
  <si>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</si>
  <si>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</si>
  <si>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</si>
  <si>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</si>
  <si>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</si>
  <si>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</si>
  <si>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</si>
  <si>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</si>
  <si>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</si>
  <si>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</si>
  <si>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</si>
  <si>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</si>
  <si>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</si>
  <si>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</si>
  <si>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</si>
  <si>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</si>
  <si>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</si>
  <si>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</si>
  <si>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</si>
  <si>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</si>
  <si>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</si>
  <si>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</si>
  <si>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</si>
  <si>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</si>
  <si>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</si>
  <si>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</si>
  <si>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</si>
  <si>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</si>
  <si>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</si>
  <si>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</si>
  <si>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</si>
  <si>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</si>
  <si>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</si>
  <si>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</si>
  <si>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</si>
  <si>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</si>
  <si>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</si>
  <si>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</si>
  <si>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</si>
  <si>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</si>
  <si>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</si>
  <si>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</si>
  <si>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</si>
  <si>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</si>
  <si>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</si>
  <si>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</si>
  <si>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</si>
  <si>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</si>
  <si>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</si>
  <si>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</si>
  <si>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</si>
  <si>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</si>
  <si>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</si>
  <si>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</si>
  <si>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</si>
  <si>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</si>
  <si>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</si>
  <si>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</si>
  <si>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</si>
  <si>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</si>
  <si>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</si>
  <si>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</si>
  <si>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</si>
  <si>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</si>
  <si>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</si>
  <si>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</si>
  <si>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</si>
  <si>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</si>
  <si>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</si>
  <si>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</si>
  <si>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</si>
  <si>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</si>
  <si>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</si>
  <si>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</si>
  <si>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</si>
  <si>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</si>
  <si>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</si>
  <si>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</si>
  <si>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</si>
  <si>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</si>
  <si>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</si>
  <si>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</si>
  <si>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</si>
  <si>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</si>
  <si>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</si>
  <si>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</si>
  <si>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</si>
  <si>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</si>
  <si>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</si>
  <si>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</si>
  <si>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</si>
  <si>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</si>
  <si>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</si>
  <si>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</si>
  <si>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</si>
  <si>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</si>
  <si>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</si>
  <si>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</si>
  <si>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</si>
  <si>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</si>
  <si>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</si>
  <si>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</si>
  <si>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</si>
  <si>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</si>
  <si>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</si>
  <si>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</si>
  <si>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</si>
  <si>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</si>
  <si>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</si>
  <si>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</si>
  <si>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</si>
  <si>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</si>
  <si>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</si>
  <si>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</si>
  <si>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</si>
  <si>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</si>
  <si>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</si>
  <si>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</si>
  <si>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</si>
  <si>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</si>
  <si>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</si>
  <si>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</si>
  <si>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</si>
  <si>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</si>
  <si>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</si>
  <si>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</si>
  <si>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</si>
  <si>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</si>
  <si>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</si>
  <si>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</si>
  <si>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</si>
  <si>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</si>
  <si>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</si>
  <si>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</si>
  <si>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</si>
  <si>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</si>
  <si>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</si>
  <si>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</si>
  <si>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</si>
  <si>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</si>
  <si>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</si>
  <si>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</si>
  <si>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</si>
  <si>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</si>
  <si>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</si>
  <si>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</si>
  <si>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</si>
  <si>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</si>
  <si>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</si>
  <si>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</si>
  <si>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</si>
  <si>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</si>
  <si>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</si>
  <si>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</si>
  <si>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</si>
  <si>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</si>
  <si>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</si>
  <si>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</si>
  <si>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</si>
  <si>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</si>
  <si>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</si>
  <si>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</si>
  <si>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</si>
  <si>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</si>
  <si>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</si>
  <si>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</si>
  <si>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</si>
  <si>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</si>
  <si>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</si>
  <si>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</si>
  <si>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</si>
  <si>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</si>
  <si>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</si>
  <si>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</si>
  <si>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</si>
  <si>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</si>
  <si>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</si>
  <si>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</si>
  <si>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</si>
  <si>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</si>
  <si>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</si>
  <si>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</si>
  <si>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</si>
  <si>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</si>
  <si>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</si>
  <si>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</si>
  <si>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</si>
  <si>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</si>
  <si>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</si>
  <si>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</si>
  <si>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</si>
  <si>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</si>
  <si>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</si>
  <si>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</si>
  <si>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</si>
  <si>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</si>
  <si>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</si>
  <si>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</si>
  <si>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</si>
  <si>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</si>
  <si>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</si>
  <si>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</si>
  <si>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</si>
  <si>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</si>
  <si>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</si>
  <si>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</si>
  <si>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</si>
  <si>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</si>
  <si>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</si>
  <si>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</si>
  <si>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</si>
  <si>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</si>
  <si>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</si>
  <si>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</si>
  <si>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</si>
  <si>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</si>
  <si>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</si>
  <si>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</si>
  <si>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</si>
  <si>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</si>
  <si>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</si>
  <si>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</si>
  <si>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</si>
  <si>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</si>
  <si>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</si>
  <si>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</si>
  <si>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</si>
  <si>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</si>
  <si>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</si>
  <si>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</si>
  <si>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</si>
  <si>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</si>
  <si>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</si>
  <si>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</si>
  <si>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</si>
  <si>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</si>
  <si>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</si>
  <si>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</si>
  <si>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</si>
  <si>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</si>
  <si>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</si>
  <si>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</si>
  <si>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</si>
  <si>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</si>
  <si>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</si>
  <si>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</si>
  <si>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</si>
  <si>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</si>
  <si>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</si>
  <si>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</si>
  <si>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</si>
  <si>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</si>
  <si>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</si>
  <si>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</si>
  <si>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</si>
  <si>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</si>
  <si>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</si>
  <si>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</si>
  <si>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</si>
  <si>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</si>
  <si>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</si>
  <si>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</si>
  <si>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</si>
  <si>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</si>
  <si>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</si>
  <si>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</si>
  <si>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</si>
  <si>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</si>
  <si>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</si>
  <si>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</si>
  <si>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</si>
  <si>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</si>
  <si>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</si>
  <si>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</si>
  <si>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</si>
  <si>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</si>
  <si>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</si>
  <si>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</si>
  <si>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</si>
  <si>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</si>
  <si>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</si>
  <si>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</si>
  <si>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</si>
  <si>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</si>
  <si>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</si>
  <si>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</si>
  <si>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</si>
  <si>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</si>
  <si>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</si>
  <si>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</si>
  <si>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</si>
  <si>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</si>
  <si>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</si>
  <si>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</si>
  <si>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</si>
  <si>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</si>
  <si>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</si>
  <si>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</si>
  <si>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</si>
  <si>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</si>
  <si>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</si>
  <si>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</si>
  <si>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</si>
  <si>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</si>
  <si>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</si>
  <si>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</si>
  <si>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</si>
  <si>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</si>
  <si>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</si>
  <si>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</si>
  <si>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</si>
  <si>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</si>
  <si>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</si>
  <si>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</si>
  <si>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</si>
  <si>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</si>
  <si>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</si>
  <si>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</si>
  <si>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</si>
  <si>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</si>
  <si>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</si>
  <si>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</si>
  <si>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</si>
  <si>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</si>
  <si>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</si>
  <si>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</si>
  <si>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</si>
  <si>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</si>
  <si>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</si>
  <si>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</si>
  <si>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</si>
  <si>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</si>
  <si>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</si>
  <si>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</si>
  <si>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</si>
  <si>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</si>
  <si>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</si>
  <si>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</si>
  <si>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</si>
  <si>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</si>
  <si>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</si>
  <si>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</si>
  <si>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</si>
  <si>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</si>
  <si>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</si>
  <si>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</si>
  <si>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</si>
  <si>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</si>
  <si>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</si>
  <si>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</si>
  <si>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</si>
  <si>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</si>
  <si>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</si>
  <si>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</si>
  <si>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</si>
  <si>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</si>
  <si>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</si>
  <si>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</si>
  <si>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</si>
  <si>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</si>
  <si>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</si>
  <si>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</si>
  <si>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</si>
  <si>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</si>
  <si>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</si>
  <si>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</si>
  <si>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</si>
  <si>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</si>
  <si>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</si>
  <si>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</si>
  <si>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</si>
  <si>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</si>
  <si>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</si>
  <si>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</si>
  <si>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</si>
  <si>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</si>
  <si>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</si>
  <si>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</si>
  <si>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</si>
  <si>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</si>
  <si>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</si>
  <si>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</si>
  <si>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</si>
  <si>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</si>
  <si>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</si>
  <si>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</si>
  <si>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</si>
  <si>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</si>
  <si>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</si>
  <si>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</si>
  <si>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</si>
  <si>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</si>
  <si>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</si>
  <si>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</si>
  <si>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</si>
  <si>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</si>
  <si>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</si>
  <si>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</si>
  <si>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</si>
  <si>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</si>
  <si>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</si>
  <si>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</si>
  <si>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</si>
  <si>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</si>
  <si>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</si>
  <si>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</si>
  <si>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</si>
  <si>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</si>
  <si>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</si>
  <si>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</si>
  <si>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</si>
  <si>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</si>
  <si>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</si>
  <si>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</si>
  <si>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</si>
  <si>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</si>
  <si>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</si>
  <si>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</si>
  <si>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</si>
  <si>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</si>
  <si>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</si>
  <si>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</si>
  <si>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</si>
  <si>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</si>
  <si>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</si>
  <si>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</si>
  <si>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</si>
  <si>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</si>
  <si>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</si>
  <si>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</si>
  <si>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</si>
  <si>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</si>
  <si>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</si>
  <si>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</si>
  <si>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</si>
  <si>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</si>
  <si>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</si>
  <si>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</si>
  <si>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</si>
  <si>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</si>
  <si>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</si>
  <si>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</si>
  <si>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</si>
  <si>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</si>
  <si>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</si>
  <si>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</si>
  <si>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</si>
  <si>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</si>
  <si>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</si>
  <si>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</si>
  <si>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</si>
  <si>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</si>
  <si>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</si>
  <si>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</si>
  <si>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</si>
  <si>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</si>
  <si>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</si>
  <si>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</si>
  <si>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</si>
  <si>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</si>
  <si>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</si>
  <si>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</si>
  <si>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</si>
  <si>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</si>
  <si>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</si>
  <si>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</si>
  <si>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</si>
  <si>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</si>
  <si>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</si>
  <si>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</si>
  <si>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</si>
  <si>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</si>
  <si>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</si>
  <si>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</si>
  <si>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</si>
  <si>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</si>
  <si>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</si>
  <si>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</si>
  <si>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</si>
  <si>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</si>
  <si>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</si>
  <si>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</si>
  <si>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</si>
  <si>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</si>
  <si>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</si>
  <si>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</si>
  <si>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</si>
  <si>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</si>
  <si>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</si>
  <si>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</si>
  <si>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</si>
  <si>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</si>
  <si>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</si>
  <si>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</si>
  <si>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</si>
  <si>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</si>
  <si>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</si>
  <si>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</si>
  <si>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</si>
  <si>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</si>
  <si>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</si>
  <si>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</si>
  <si>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</si>
  <si>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</si>
  <si>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</si>
  <si>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</si>
  <si>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</si>
  <si>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</si>
  <si>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</si>
  <si>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</si>
  <si>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</si>
  <si>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</si>
  <si>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</si>
  <si>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</si>
  <si>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</si>
  <si>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</si>
  <si>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</si>
  <si>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</si>
  <si>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</si>
  <si>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</si>
  <si>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</si>
  <si>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</si>
  <si>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</si>
  <si>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</si>
  <si>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</si>
  <si>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</si>
  <si>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</si>
  <si>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</si>
  <si>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</si>
  <si>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</si>
  <si>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</si>
  <si>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</si>
  <si>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</si>
  <si>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</si>
  <si>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</si>
  <si>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</si>
  <si>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</si>
  <si>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</si>
  <si>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</si>
  <si>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</si>
  <si>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</si>
  <si>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</si>
  <si>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</si>
  <si>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</si>
  <si>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</si>
  <si>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</si>
  <si>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</si>
  <si>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</si>
  <si>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</si>
  <si>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</si>
  <si>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</si>
  <si>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</si>
  <si>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</si>
  <si>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</si>
  <si>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</si>
  <si>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</si>
  <si>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</si>
  <si>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</si>
  <si>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</si>
  <si>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</si>
  <si>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</si>
  <si>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</si>
  <si>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</si>
  <si>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</si>
  <si>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</si>
  <si>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</si>
  <si>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</si>
  <si>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</si>
  <si>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</si>
  <si>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</si>
  <si>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</si>
  <si>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</si>
  <si>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</si>
  <si>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</si>
  <si>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</si>
  <si>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</si>
  <si>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</si>
  <si>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</si>
  <si>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</si>
  <si>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</si>
  <si>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</si>
  <si>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</si>
  <si>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</si>
  <si>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</si>
  <si>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</si>
  <si>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</si>
  <si>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</si>
  <si>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</si>
  <si>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</si>
  <si>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</si>
  <si>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</si>
  <si>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</si>
  <si>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</si>
  <si>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</si>
  <si>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</si>
  <si>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</si>
  <si>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</si>
  <si>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</si>
  <si>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</si>
  <si>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</si>
  <si>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</si>
  <si>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</si>
  <si>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</si>
  <si>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</si>
  <si>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</si>
  <si>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</si>
  <si>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</si>
  <si>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</si>
  <si>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</si>
  <si>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</si>
  <si>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</si>
  <si>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</si>
  <si>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</si>
  <si>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</si>
  <si>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</si>
  <si>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</si>
  <si>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</si>
  <si>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</si>
  <si>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</si>
  <si>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</si>
  <si>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</si>
  <si>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</si>
  <si>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</si>
  <si>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</si>
  <si>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</si>
  <si>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</si>
  <si>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</si>
  <si>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</si>
  <si>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</si>
  <si>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</si>
  <si>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</si>
  <si>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</si>
  <si>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</si>
  <si>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</si>
  <si>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</si>
  <si>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</si>
  <si>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</si>
  <si>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</si>
  <si>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</si>
  <si>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</si>
  <si>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</si>
  <si>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</si>
  <si>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</si>
  <si>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</si>
  <si>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</si>
  <si>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</si>
  <si>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</si>
  <si>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</si>
  <si>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</si>
  <si>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</si>
  <si>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</si>
  <si>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</si>
  <si>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</si>
  <si>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</si>
  <si>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</si>
  <si>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</si>
  <si>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</si>
  <si>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</si>
  <si>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</si>
  <si>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</si>
  <si>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</si>
  <si>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</si>
  <si>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</si>
  <si>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</si>
  <si>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</si>
  <si>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</si>
  <si>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</si>
  <si>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</si>
  <si>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</si>
  <si>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</si>
  <si>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</si>
  <si>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</si>
  <si>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</si>
  <si>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</si>
  <si>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</si>
  <si>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</si>
  <si>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</si>
  <si>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</si>
  <si>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</si>
  <si>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</si>
  <si>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</si>
  <si>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</si>
  <si>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</si>
  <si>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</si>
  <si>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</si>
  <si>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</si>
  <si>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</si>
  <si>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</si>
  <si>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</si>
  <si>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</si>
  <si>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</si>
  <si>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</si>
  <si>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</si>
  <si>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</si>
  <si>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</si>
  <si>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</si>
  <si>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</si>
  <si>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</si>
  <si>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</si>
  <si>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</si>
  <si>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</si>
  <si>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</si>
  <si>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</si>
  <si>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</si>
  <si>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</si>
  <si>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</si>
  <si>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</si>
  <si>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</si>
  <si>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</si>
  <si>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</si>
  <si>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</si>
  <si>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</si>
  <si>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</si>
  <si>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</si>
  <si>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</si>
  <si>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</si>
  <si>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</si>
  <si>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</si>
  <si>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</si>
  <si>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</si>
  <si>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</si>
  <si>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</si>
  <si>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</si>
  <si>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</si>
  <si>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</si>
  <si>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</si>
  <si>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</si>
  <si>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</si>
  <si>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</si>
  <si>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</si>
  <si>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</si>
  <si>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</si>
  <si>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</si>
  <si>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</si>
  <si>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</si>
  <si>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</si>
  <si>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</si>
  <si>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</si>
  <si>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</si>
  <si>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</si>
  <si>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</si>
  <si>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</si>
  <si>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</si>
  <si>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</si>
  <si>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</si>
  <si>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</si>
  <si>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</si>
  <si>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</si>
  <si>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</si>
  <si>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</si>
  <si>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</si>
  <si>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</si>
  <si>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</si>
  <si>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</si>
  <si>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</si>
  <si>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</si>
  <si>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</si>
  <si>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</si>
  <si>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</si>
  <si>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</si>
  <si>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</si>
  <si>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</si>
  <si>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</si>
  <si>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</si>
  <si>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</si>
  <si>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</si>
  <si>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</si>
  <si>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</si>
  <si>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</si>
  <si>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</si>
  <si>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</si>
  <si>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</si>
  <si>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</si>
  <si>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</si>
  <si>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</si>
  <si>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</si>
  <si>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</si>
  <si>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</si>
  <si>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</si>
  <si>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</si>
  <si>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</si>
  <si>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</si>
  <si>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</si>
  <si>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</si>
  <si>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</si>
  <si>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</si>
  <si>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</si>
  <si>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</si>
  <si>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</si>
  <si>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</si>
  <si>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</si>
  <si>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</si>
  <si>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</si>
  <si>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</si>
  <si>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</si>
  <si>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</si>
  <si>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</si>
  <si>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</si>
  <si>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</si>
  <si>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</si>
  <si>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</si>
  <si>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</si>
  <si>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</si>
  <si>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</si>
  <si>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</si>
  <si>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</si>
  <si>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</si>
  <si>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</si>
  <si>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</si>
  <si>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</si>
  <si>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</si>
  <si>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</si>
  <si>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</si>
  <si>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</si>
  <si>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</si>
  <si>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</si>
  <si>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</si>
  <si>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</si>
  <si>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</si>
  <si>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</si>
  <si>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</si>
  <si>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</si>
  <si>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</si>
  <si>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</si>
  <si>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</si>
  <si>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</si>
  <si>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</si>
  <si>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</si>
  <si>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</si>
  <si>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</si>
  <si>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</si>
  <si>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</si>
  <si>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</si>
  <si>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</si>
  <si>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</si>
  <si>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</si>
  <si>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</si>
  <si>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</si>
  <si>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</si>
  <si>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</si>
  <si>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</si>
  <si>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</si>
  <si>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</si>
  <si>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</si>
  <si>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</si>
  <si>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</si>
  <si>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</si>
  <si>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</si>
  <si>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</si>
  <si>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</si>
  <si>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</si>
  <si>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</si>
  <si>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</si>
  <si>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</si>
  <si>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</si>
  <si>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</si>
  <si>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</si>
  <si>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</si>
  <si>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</si>
  <si>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</si>
  <si>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</si>
  <si>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</si>
  <si>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</si>
  <si>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</si>
  <si>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</si>
  <si>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</si>
  <si>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</si>
  <si>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</si>
  <si>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</si>
  <si>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</si>
  <si>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</si>
  <si>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</si>
  <si>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</si>
  <si>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</si>
  <si>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</si>
  <si>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</si>
  <si>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</si>
  <si>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</si>
  <si>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</si>
  <si>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</si>
  <si>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</si>
  <si>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</si>
  <si>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</si>
  <si>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</si>
  <si>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</si>
  <si>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</si>
  <si>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</si>
  <si>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</si>
  <si>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</si>
  <si>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</si>
  <si>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</si>
  <si>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</si>
  <si>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</si>
  <si>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</si>
  <si>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</si>
  <si>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</si>
  <si>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</si>
  <si>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</si>
  <si>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</si>
  <si>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</si>
  <si>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</si>
  <si>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</si>
  <si>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</si>
  <si>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</si>
  <si>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</si>
  <si>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</si>
  <si>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</si>
  <si>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</si>
  <si>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</si>
  <si>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</si>
  <si>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</si>
  <si>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</si>
  <si>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</si>
  <si>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</si>
  <si>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</si>
  <si>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</si>
  <si>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</si>
  <si>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</si>
  <si>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</si>
  <si>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</si>
  <si>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</si>
  <si>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</si>
  <si>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</si>
  <si>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</si>
  <si>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</si>
  <si>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</si>
  <si>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</si>
  <si>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</si>
  <si>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</si>
  <si>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</si>
  <si>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</si>
  <si>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</si>
  <si>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</si>
  <si>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</si>
  <si>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</si>
  <si>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</si>
  <si>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</si>
  <si>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</si>
  <si>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</si>
  <si>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</si>
  <si>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</si>
  <si>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</si>
  <si>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</si>
  <si>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</si>
  <si>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</si>
  <si>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</si>
  <si>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</si>
  <si>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</si>
  <si>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</si>
  <si>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</si>
  <si>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</si>
  <si>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</si>
  <si>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</si>
  <si>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</si>
  <si>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</si>
  <si>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</si>
  <si>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</si>
  <si>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</si>
  <si>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</si>
  <si>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</si>
  <si>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</si>
  <si>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</si>
  <si>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</si>
  <si>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</si>
  <si>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</si>
  <si>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</si>
  <si>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</si>
  <si>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</si>
  <si>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</si>
  <si>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</si>
  <si>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</si>
  <si>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</si>
  <si>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</si>
  <si>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</si>
  <si>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</si>
  <si>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</si>
  <si>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</si>
  <si>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</si>
  <si>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</si>
  <si>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</si>
  <si>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</si>
  <si>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</si>
  <si>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</si>
  <si>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</si>
  <si>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</si>
  <si>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</si>
  <si>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</si>
  <si>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</si>
  <si>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</si>
  <si>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</si>
  <si>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</si>
  <si>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</si>
  <si>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</si>
  <si>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</si>
  <si>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</si>
  <si>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</si>
  <si>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</si>
  <si>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</si>
  <si>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</si>
  <si>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</si>
  <si>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</si>
  <si>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</si>
  <si>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</si>
  <si>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</si>
  <si>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</si>
  <si>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</si>
  <si>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</si>
  <si>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</si>
  <si>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</si>
  <si>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</si>
  <si>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</si>
  <si>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</si>
  <si>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</si>
  <si>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</si>
  <si>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</si>
  <si>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</si>
  <si>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</si>
  <si>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</si>
  <si>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</si>
  <si>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</si>
  <si>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</si>
  <si>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</si>
  <si>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</si>
  <si>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</si>
  <si>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</si>
  <si>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</si>
  <si>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</si>
  <si>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</si>
  <si>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</si>
  <si>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</si>
  <si>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</si>
  <si>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</si>
  <si>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</si>
  <si>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</si>
  <si>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</si>
  <si>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</si>
  <si>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</si>
  <si>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</si>
  <si>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</si>
  <si>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</si>
  <si>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</si>
  <si>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</si>
  <si>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</si>
  <si>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</si>
  <si>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</si>
  <si>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</si>
  <si>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</si>
  <si>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</si>
  <si>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</si>
  <si>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</si>
  <si>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</si>
  <si>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</si>
  <si>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</si>
  <si>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</si>
  <si>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</si>
  <si>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</si>
  <si>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</si>
  <si>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</si>
  <si>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</si>
  <si>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</si>
  <si>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</si>
  <si>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</si>
  <si>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</si>
  <si>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</si>
  <si>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</si>
  <si>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</si>
  <si>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</si>
  <si>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</si>
  <si>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</si>
  <si>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</si>
  <si>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</si>
  <si>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</si>
  <si>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</si>
  <si>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</si>
  <si>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</si>
  <si>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</si>
  <si>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</si>
  <si>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</si>
  <si>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</si>
  <si>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</si>
  <si>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</si>
  <si>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</si>
  <si>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</si>
  <si>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</si>
  <si>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</si>
  <si>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</si>
  <si>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</si>
  <si>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</si>
  <si>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</si>
  <si>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</si>
  <si>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</si>
  <si>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</si>
  <si>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</si>
  <si>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</si>
  <si>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</si>
  <si>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</si>
  <si>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</si>
  <si>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</si>
  <si>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</si>
  <si>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</si>
  <si>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</si>
  <si>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</si>
  <si>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</si>
  <si>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</si>
  <si>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</si>
  <si>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</si>
  <si>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</si>
  <si>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</si>
  <si>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</si>
  <si>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</si>
  <si>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</si>
  <si>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</si>
  <si>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</si>
  <si>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</si>
  <si>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</si>
  <si>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</si>
  <si>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</si>
  <si>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</si>
  <si>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</si>
  <si>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</si>
  <si>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</si>
  <si>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</si>
  <si>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</si>
  <si>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</si>
  <si>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</si>
  <si>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</si>
  <si>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</si>
  <si>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</si>
  <si>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</si>
  <si>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</si>
  <si>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</si>
  <si>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</si>
  <si>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</si>
  <si>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</si>
  <si>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</si>
  <si>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</si>
  <si>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</si>
  <si>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</si>
  <si>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</si>
  <si>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</si>
  <si>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</si>
  <si>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</si>
  <si>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</si>
  <si>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</si>
  <si>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</si>
  <si>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</si>
  <si>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</si>
  <si>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</si>
  <si>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</si>
  <si>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</si>
  <si>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</si>
  <si>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</si>
  <si>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</si>
  <si>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</si>
  <si>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</si>
  <si>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</si>
  <si>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</si>
  <si>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</si>
  <si>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</si>
  <si>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</si>
  <si>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</si>
  <si>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</si>
  <si>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</si>
  <si>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</si>
  <si>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</si>
  <si>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</si>
  <si>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</si>
  <si>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</si>
  <si>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</si>
  <si>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</si>
  <si>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</si>
  <si>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</si>
  <si>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</si>
  <si>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</si>
  <si>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</si>
  <si>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</si>
  <si>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</si>
  <si>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</si>
  <si>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</si>
  <si>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</si>
  <si>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</si>
  <si>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</si>
  <si>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</si>
  <si>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</si>
  <si>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</si>
  <si>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</si>
  <si>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</si>
  <si>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</si>
  <si>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</si>
  <si>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</si>
  <si>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</si>
  <si>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</si>
  <si>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</si>
  <si>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</si>
  <si>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</si>
  <si>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</si>
  <si>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</si>
  <si>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</si>
  <si>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</si>
  <si>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</si>
  <si>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</si>
  <si>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</si>
  <si>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</si>
  <si>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</si>
  <si>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</si>
  <si>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</si>
  <si>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</si>
  <si>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</si>
  <si>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</si>
  <si>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</si>
  <si>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</si>
  <si>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</si>
  <si>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</si>
  <si>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</si>
  <si>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</si>
  <si>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</si>
  <si>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</si>
  <si>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</si>
  <si>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</si>
  <si>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</si>
  <si>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</si>
  <si>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</si>
  <si>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</si>
  <si>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</si>
  <si>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</si>
  <si>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</si>
  <si>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</si>
  <si>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</si>
  <si>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</si>
  <si>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</si>
  <si>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</si>
  <si>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</si>
  <si>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</si>
  <si>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</si>
  <si>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</si>
  <si>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</si>
  <si>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</si>
  <si>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</si>
  <si>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</si>
  <si>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</si>
  <si>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</si>
  <si>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</si>
  <si>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</si>
  <si>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</si>
  <si>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</si>
  <si>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</si>
  <si>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</si>
  <si>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</si>
  <si>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</si>
  <si>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</si>
  <si>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</si>
  <si>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</si>
  <si>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</si>
  <si>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</si>
  <si>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</si>
  <si>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</si>
  <si>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</si>
  <si>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</si>
  <si>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</si>
  <si>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</si>
  <si>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</si>
  <si>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</si>
  <si>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</si>
  <si>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</si>
  <si>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</si>
  <si>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</si>
  <si>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</si>
  <si>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</si>
  <si>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</si>
  <si>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</si>
  <si>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</si>
  <si>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</si>
  <si>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</si>
  <si>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</si>
  <si>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</si>
  <si>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</si>
  <si>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</si>
  <si>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</si>
  <si>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</si>
  <si>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</si>
  <si>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</si>
  <si>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</si>
  <si>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</si>
  <si>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</si>
  <si>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</si>
  <si>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</si>
  <si>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</si>
  <si>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</si>
  <si>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</si>
  <si>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</si>
  <si>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</si>
  <si>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</si>
  <si>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</si>
  <si>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</si>
  <si>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</si>
  <si>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</si>
  <si>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</si>
  <si>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</si>
  <si>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</si>
  <si>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</si>
  <si>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</si>
  <si>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</si>
  <si>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</si>
  <si>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</si>
  <si>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</si>
  <si>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</si>
  <si>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</si>
  <si>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</si>
  <si>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</si>
  <si>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</si>
  <si>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</si>
  <si>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</si>
  <si>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</si>
  <si>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</si>
  <si>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</si>
  <si>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</si>
  <si>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</si>
  <si>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</si>
  <si>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</si>
  <si>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</si>
  <si>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</si>
  <si>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</si>
  <si>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</si>
  <si>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</si>
  <si>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</si>
  <si>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</si>
  <si>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</si>
  <si>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</si>
  <si>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</si>
  <si>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</si>
  <si>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</si>
  <si>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</si>
  <si>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</si>
  <si>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</si>
  <si>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</si>
  <si>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</si>
  <si>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</si>
  <si>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</si>
  <si>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</si>
  <si>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</si>
  <si>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</si>
  <si>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</si>
  <si>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</si>
  <si>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</si>
  <si>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</si>
  <si>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</si>
  <si>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</si>
  <si>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</si>
  <si>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</si>
  <si>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</si>
  <si>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</si>
  <si>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</si>
  <si>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</si>
  <si>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</si>
  <si>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</si>
  <si>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</si>
  <si>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</si>
  <si>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</si>
  <si>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</si>
  <si>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</si>
  <si>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</si>
  <si>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</si>
  <si>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</si>
  <si>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</si>
  <si>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</si>
  <si>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</si>
  <si>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</si>
  <si>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</si>
  <si>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</si>
  <si>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</si>
  <si>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</si>
  <si>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</si>
  <si>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</si>
  <si>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</si>
  <si>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</si>
  <si>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</si>
  <si>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</si>
  <si>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</si>
  <si>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</si>
  <si>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</si>
  <si>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</si>
  <si>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</si>
  <si>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</si>
  <si>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</si>
  <si>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</si>
  <si>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</si>
  <si>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</si>
  <si>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</si>
  <si>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</si>
  <si>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</si>
  <si>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</si>
  <si>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</si>
  <si>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</si>
  <si>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</si>
  <si>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</si>
  <si>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</si>
  <si>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</si>
  <si>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</si>
  <si>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</si>
  <si>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</si>
  <si>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</si>
  <si>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</si>
  <si>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</si>
  <si>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</si>
  <si>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</si>
  <si>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</si>
  <si>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</si>
  <si>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</si>
  <si>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</si>
  <si>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</si>
  <si>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</si>
  <si>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</si>
  <si>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</si>
  <si>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</si>
  <si>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</si>
  <si>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</si>
  <si>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</si>
  <si>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</si>
  <si>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</si>
  <si>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</si>
  <si>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</si>
  <si>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</si>
  <si>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</si>
  <si>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</si>
  <si>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</si>
  <si>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</si>
  <si>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</si>
  <si>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</si>
  <si>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</si>
  <si>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</si>
  <si>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</si>
  <si>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</si>
  <si>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</si>
  <si>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</si>
  <si>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</si>
  <si>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</si>
  <si>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</si>
  <si>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</si>
  <si>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</si>
  <si>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</si>
  <si>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</si>
  <si>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</si>
  <si>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</si>
  <si>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</si>
  <si>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</si>
  <si>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</si>
  <si>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</si>
  <si>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</si>
  <si>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</si>
  <si>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</si>
  <si>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</si>
  <si>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</si>
  <si>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</si>
  <si>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</si>
  <si>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</si>
  <si>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</si>
  <si>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</si>
  <si>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</si>
  <si>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</si>
  <si>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</si>
  <si>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</si>
  <si>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</si>
  <si>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</si>
  <si>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</si>
  <si>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</si>
  <si>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</si>
  <si>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</si>
  <si>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</si>
  <si>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</si>
  <si>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</si>
  <si>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</si>
  <si>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</si>
  <si>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</si>
  <si>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</si>
  <si>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</si>
  <si>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</si>
  <si>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</si>
  <si>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</si>
  <si>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</si>
  <si>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</si>
  <si>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</si>
  <si>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</si>
  <si>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</si>
  <si>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</si>
  <si>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</si>
  <si>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</si>
  <si>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</si>
  <si>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</si>
  <si>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</si>
  <si>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</si>
  <si>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</si>
  <si>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</si>
  <si>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</si>
  <si>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</si>
  <si>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</si>
  <si>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</si>
  <si>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</si>
  <si>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</si>
  <si>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</si>
  <si>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</si>
  <si>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</si>
  <si>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</si>
  <si>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</si>
  <si>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</si>
  <si>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</si>
  <si>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</si>
  <si>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</si>
  <si>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</si>
  <si>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</si>
  <si>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</si>
  <si>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</si>
  <si>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</si>
  <si>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</si>
  <si>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</si>
  <si>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</si>
  <si>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</si>
  <si>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</si>
  <si>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</si>
  <si>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</si>
  <si>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</si>
  <si>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</si>
  <si>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</si>
  <si>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</si>
  <si>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</si>
  <si>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</si>
  <si>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</si>
  <si>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</si>
  <si>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</si>
  <si>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</si>
  <si>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</si>
  <si>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</si>
  <si>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</si>
  <si>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</si>
  <si>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</si>
  <si>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</si>
  <si>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</si>
  <si>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</si>
  <si>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</si>
  <si>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</si>
  <si>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</si>
  <si>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</si>
  <si>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</si>
  <si>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</si>
  <si>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</si>
  <si>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</si>
  <si>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</si>
  <si>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</si>
  <si>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</si>
  <si>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</si>
  <si>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</si>
  <si>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</si>
  <si>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</si>
  <si>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</si>
  <si>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</si>
  <si>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</si>
  <si>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</si>
  <si>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</si>
  <si>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</si>
  <si>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</si>
  <si>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</si>
  <si>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</si>
  <si>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</si>
  <si>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</si>
  <si>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</si>
  <si>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</si>
  <si>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</si>
  <si>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</si>
  <si>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</si>
  <si>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</si>
  <si>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</si>
  <si>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</si>
  <si>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</si>
  <si>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</si>
  <si>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</si>
  <si>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</si>
  <si>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</si>
  <si>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</si>
  <si>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</si>
  <si>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</si>
  <si>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</si>
  <si>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</si>
  <si>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</si>
  <si>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</si>
  <si>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</si>
  <si>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</si>
  <si>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</si>
  <si>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</si>
  <si>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</si>
  <si>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</si>
  <si>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</si>
  <si>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</si>
  <si>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</si>
  <si>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</si>
  <si>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</si>
  <si>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</si>
  <si>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</si>
  <si>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</si>
  <si>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</si>
  <si>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</si>
  <si>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</si>
  <si>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</si>
  <si>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</si>
  <si>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</si>
  <si>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</si>
  <si>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</si>
  <si>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</si>
  <si>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</si>
  <si>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</si>
  <si>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</si>
  <si>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</si>
  <si>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</si>
  <si>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</si>
  <si>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</si>
  <si>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</si>
  <si>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</si>
  <si>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</si>
  <si>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</si>
  <si>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</si>
  <si>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</si>
  <si>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</si>
  <si>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</si>
  <si>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</si>
  <si>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</si>
  <si>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</si>
  <si>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</si>
  <si>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</si>
  <si>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</si>
  <si>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</si>
  <si>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</si>
  <si>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</si>
  <si>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</si>
  <si>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</si>
  <si>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</si>
  <si>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</si>
  <si>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</si>
  <si>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</si>
  <si>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</si>
  <si>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</si>
  <si>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</si>
  <si>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</si>
  <si>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</si>
  <si>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</si>
  <si>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</si>
  <si>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</si>
  <si>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</si>
  <si>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</si>
  <si>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</si>
  <si>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</si>
  <si>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</si>
  <si>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</si>
  <si>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</si>
  <si>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</si>
  <si>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</si>
  <si>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</si>
  <si>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</si>
  <si>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</si>
  <si>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</si>
  <si>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</si>
  <si>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</si>
  <si>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</si>
  <si>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</si>
  <si>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</si>
  <si>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</si>
  <si>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</si>
  <si>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</si>
  <si>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</si>
  <si>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</si>
  <si>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</si>
  <si>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</si>
  <si>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</si>
  <si>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</si>
  <si>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</si>
  <si>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</si>
  <si>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</si>
  <si>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</si>
  <si>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</si>
  <si>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</si>
  <si>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</si>
  <si>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</si>
  <si>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</si>
  <si>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</si>
  <si>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</si>
  <si>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</si>
  <si>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</si>
  <si>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</si>
  <si>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</si>
  <si>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</si>
  <si>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</si>
  <si>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</si>
  <si>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</si>
  <si>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</si>
  <si>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</si>
  <si>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</si>
  <si>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</si>
  <si>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</si>
  <si>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</si>
  <si>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</si>
  <si>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</si>
  <si>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</si>
  <si>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</si>
  <si>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</si>
  <si>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</si>
  <si>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</si>
  <si>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</si>
  <si>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</si>
  <si>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</si>
  <si>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</si>
  <si>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</si>
  <si>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</si>
  <si>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</si>
  <si>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</si>
  <si>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</si>
  <si>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</si>
  <si>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</si>
  <si>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</si>
  <si>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</si>
  <si>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</si>
  <si>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</si>
  <si>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</si>
  <si>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</si>
  <si>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</si>
  <si>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</si>
  <si>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</si>
  <si>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</si>
  <si>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</si>
  <si>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</si>
  <si>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</si>
  <si>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</si>
  <si>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</si>
  <si>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</si>
  <si>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</si>
  <si>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</si>
  <si>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</si>
  <si>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</si>
  <si>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</si>
  <si>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</si>
  <si>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</si>
  <si>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</si>
  <si>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</si>
  <si>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</si>
  <si>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</si>
  <si>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</si>
  <si>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</si>
  <si>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</si>
  <si>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</si>
  <si>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</si>
  <si>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</si>
  <si>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</si>
  <si>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</si>
  <si>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</si>
  <si>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</si>
  <si>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</si>
  <si>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</si>
  <si>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</si>
  <si>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</si>
  <si>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</si>
  <si>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</si>
  <si>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</si>
  <si>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</si>
  <si>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</si>
  <si>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</si>
  <si>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</si>
  <si>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</si>
  <si>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</si>
  <si>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</si>
  <si>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</si>
  <si>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</si>
  <si>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</si>
  <si>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</si>
  <si>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</si>
  <si>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</si>
  <si>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</si>
  <si>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</si>
  <si>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</si>
  <si>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</si>
  <si>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</si>
  <si>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</si>
  <si>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</si>
  <si>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</si>
  <si>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</si>
  <si>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</si>
  <si>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</si>
  <si>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</si>
  <si>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</si>
  <si>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</si>
  <si>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</si>
  <si>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</si>
  <si>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</si>
  <si>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</si>
  <si>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</si>
  <si>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</si>
  <si>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</si>
  <si>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</si>
  <si>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</si>
  <si>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</si>
  <si>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</si>
  <si>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</si>
  <si>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</si>
  <si>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</si>
  <si>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</si>
  <si>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</si>
  <si>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</si>
  <si>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</si>
  <si>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</si>
  <si>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</si>
  <si>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</si>
  <si>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</si>
  <si>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</si>
  <si>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</si>
  <si>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</si>
  <si>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</si>
  <si>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</si>
  <si>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</si>
  <si>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</si>
  <si>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</si>
  <si>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</si>
  <si>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</si>
  <si>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</si>
  <si>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</si>
  <si>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</si>
  <si>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</si>
  <si>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</si>
  <si>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</si>
  <si>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</si>
  <si>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</si>
  <si>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</si>
  <si>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</si>
  <si>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</si>
  <si>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</si>
  <si>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</si>
  <si>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</si>
  <si>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</si>
  <si>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</si>
  <si>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</si>
  <si>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</si>
  <si>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</si>
  <si>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</si>
  <si>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</si>
  <si>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</si>
  <si>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</si>
  <si>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</si>
  <si>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</si>
  <si>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</si>
  <si>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</si>
  <si>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</si>
  <si>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</si>
  <si>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</si>
  <si>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</si>
  <si>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</si>
  <si>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</si>
  <si>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</si>
  <si>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</si>
  <si>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</si>
  <si>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</si>
  <si>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</si>
  <si>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</si>
  <si>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</si>
  <si>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</si>
  <si>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</si>
  <si>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</si>
  <si>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</si>
  <si>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</si>
  <si>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</si>
  <si>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</si>
  <si>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</si>
  <si>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</si>
  <si>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</si>
  <si>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</si>
  <si>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</si>
  <si>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</si>
  <si>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</si>
  <si>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</si>
  <si>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</si>
  <si>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</si>
  <si>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</si>
  <si>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</si>
  <si>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</si>
  <si>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</si>
  <si>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</si>
  <si>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</si>
  <si>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</si>
  <si>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</si>
  <si>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</si>
  <si>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</si>
  <si>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</si>
  <si>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</si>
  <si>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</si>
  <si>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</si>
  <si>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</si>
  <si>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</si>
  <si>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</si>
  <si>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</si>
  <si>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</si>
  <si>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</si>
  <si>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</si>
  <si>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</si>
  <si>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</si>
  <si>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</si>
  <si>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</si>
  <si>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</si>
  <si>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</si>
  <si>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</si>
  <si>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</si>
  <si>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</si>
  <si>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</si>
  <si>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</si>
  <si>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</si>
  <si>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</si>
  <si>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</si>
  <si>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</si>
  <si>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</si>
  <si>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</si>
  <si>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</si>
  <si>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</si>
  <si>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</si>
  <si>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</si>
  <si>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</si>
  <si>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</si>
  <si>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</si>
  <si>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</si>
  <si>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</si>
  <si>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</si>
  <si>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</si>
  <si>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</si>
  <si>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</si>
  <si>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</si>
  <si>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</si>
  <si>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</si>
  <si>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</si>
  <si>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</si>
  <si>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</si>
  <si>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</si>
  <si>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</si>
  <si>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</si>
  <si>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</si>
  <si>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</si>
  <si>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</si>
  <si>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</si>
  <si>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</si>
  <si>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</si>
  <si>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</si>
  <si>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</si>
  <si>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</si>
  <si>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</si>
  <si>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</si>
  <si>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</si>
  <si>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</si>
  <si>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</si>
  <si>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</si>
  <si>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</si>
  <si>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</si>
  <si>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</si>
  <si>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</si>
  <si>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</si>
  <si>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</si>
  <si>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</si>
  <si>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</si>
  <si>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</si>
  <si>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</si>
  <si>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</si>
  <si>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</si>
  <si>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</si>
  <si>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</si>
  <si>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</si>
  <si>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</si>
  <si>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</si>
  <si>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</si>
  <si>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</si>
  <si>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</si>
  <si>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</si>
  <si>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</si>
  <si>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</si>
  <si>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</si>
  <si>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</si>
  <si>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</si>
  <si>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</si>
  <si>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</si>
  <si>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</si>
  <si>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</si>
  <si>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</si>
  <si>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</si>
  <si>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</si>
  <si>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</si>
  <si>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</si>
  <si>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</si>
  <si>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</si>
  <si>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</si>
  <si>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</si>
  <si>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</si>
  <si>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</si>
  <si>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</si>
  <si>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</si>
  <si>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</si>
  <si>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</si>
  <si>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</si>
  <si>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</si>
  <si>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</si>
  <si>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</si>
  <si>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</si>
  <si>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</si>
  <si>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</si>
  <si>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</si>
  <si>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</si>
  <si>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</si>
  <si>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</si>
  <si>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</si>
  <si>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</si>
  <si>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</si>
  <si>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</si>
  <si>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</si>
  <si>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</si>
  <si>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</si>
  <si>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</si>
  <si>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</si>
  <si>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</si>
  <si>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</si>
  <si>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</si>
  <si>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</si>
  <si>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</si>
  <si>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</si>
  <si>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</si>
  <si>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</si>
  <si>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</si>
  <si>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</si>
  <si>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</si>
  <si>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</si>
  <si>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</si>
  <si>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</si>
  <si>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</si>
  <si>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</si>
  <si>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</si>
  <si>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</si>
  <si>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</si>
  <si>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</si>
  <si>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</si>
  <si>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</si>
  <si>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</si>
  <si>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</si>
  <si>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</si>
  <si>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</si>
  <si>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</si>
  <si>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</si>
  <si>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</si>
  <si>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</si>
  <si>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</si>
  <si>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</si>
  <si>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</si>
  <si>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</si>
  <si>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</si>
  <si>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</si>
  <si>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</si>
  <si>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</si>
  <si>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</si>
  <si>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</si>
  <si>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</si>
  <si>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</si>
  <si>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</si>
  <si>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</si>
  <si>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</si>
  <si>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</si>
  <si>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</si>
  <si>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</si>
  <si>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</si>
  <si>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</si>
  <si>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</si>
  <si>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</si>
  <si>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</si>
  <si>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</si>
  <si>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</si>
  <si>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</si>
  <si>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</si>
  <si>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</si>
  <si>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</si>
  <si>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</si>
  <si>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</si>
  <si>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</si>
  <si>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</si>
  <si>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</si>
  <si>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</si>
  <si>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</si>
  <si>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</si>
  <si>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</si>
  <si>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</si>
  <si>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</si>
  <si>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</si>
  <si>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</si>
  <si>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</si>
  <si>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</si>
  <si>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</si>
  <si>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</si>
  <si>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</si>
  <si>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</si>
  <si>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</si>
  <si>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</si>
  <si>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</si>
  <si>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</si>
  <si>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</si>
  <si>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</si>
  <si>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</si>
  <si>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</si>
  <si>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</si>
  <si>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</si>
  <si>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</si>
  <si>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</si>
  <si>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</si>
  <si>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</si>
  <si>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</si>
  <si>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</si>
  <si>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</si>
  <si>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</si>
  <si>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</si>
  <si>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</si>
  <si>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</si>
  <si>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</si>
  <si>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</si>
  <si>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</si>
  <si>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</si>
  <si>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</si>
  <si>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</si>
  <si>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</si>
  <si>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</si>
  <si>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</si>
  <si>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</si>
  <si>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</si>
  <si>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</si>
  <si>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</si>
  <si>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</si>
  <si>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</si>
  <si>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</si>
  <si>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</si>
  <si>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</si>
  <si>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</si>
  <si>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</si>
  <si>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</si>
  <si>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</si>
  <si>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</si>
  <si>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</si>
  <si>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</si>
  <si>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</si>
  <si>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</si>
  <si>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</si>
  <si>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</si>
  <si>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</si>
  <si>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</si>
  <si>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</si>
  <si>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</si>
  <si>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</si>
  <si>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</si>
  <si>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</si>
  <si>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</si>
  <si>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</si>
  <si>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</si>
  <si>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</si>
  <si>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</si>
  <si>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</si>
  <si>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</si>
  <si>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</si>
  <si>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</si>
  <si>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</si>
  <si>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</si>
  <si>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</si>
  <si>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</si>
  <si>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</si>
  <si>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</si>
  <si>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</si>
  <si>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</si>
  <si>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</si>
  <si>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</si>
  <si>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</si>
  <si>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</si>
  <si>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</si>
  <si>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</si>
  <si>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</si>
  <si>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</si>
  <si>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</si>
  <si>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</si>
  <si>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</si>
  <si>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</si>
  <si>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</si>
  <si>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</si>
  <si>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</si>
  <si>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</si>
  <si>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</si>
  <si>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</si>
  <si>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</si>
  <si>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</si>
  <si>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</si>
  <si>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</si>
  <si>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</si>
  <si>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</si>
  <si>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</si>
  <si>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</si>
  <si>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</si>
  <si>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</si>
  <si>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</si>
  <si>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</si>
  <si>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</si>
  <si>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</si>
  <si>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</si>
  <si>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</si>
  <si>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</si>
  <si>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</si>
  <si>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</si>
  <si>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</si>
  <si>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</si>
  <si>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</si>
  <si>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</si>
  <si>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</si>
  <si>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</si>
  <si>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</si>
  <si>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</si>
  <si>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</si>
  <si>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</si>
  <si>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</si>
  <si>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</si>
  <si>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</si>
  <si>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</si>
  <si>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</si>
  <si>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</si>
  <si>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</si>
  <si>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</si>
  <si>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</si>
  <si>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</si>
  <si>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</si>
  <si>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</si>
  <si>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</si>
  <si>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</si>
  <si>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</si>
  <si>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</si>
  <si>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</si>
  <si>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</si>
  <si>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</si>
  <si>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</si>
  <si>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</si>
  <si>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</si>
  <si>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</si>
  <si>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</si>
  <si>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</si>
  <si>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</si>
  <si>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</si>
  <si>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</si>
  <si>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</si>
  <si>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</si>
  <si>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</si>
  <si>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</si>
  <si>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</si>
  <si>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</si>
  <si>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</si>
  <si>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</si>
  <si>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</si>
  <si>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</si>
  <si>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</si>
  <si>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</si>
  <si>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</si>
  <si>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</si>
  <si>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</si>
  <si>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</si>
  <si>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</si>
  <si>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</si>
  <si>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</si>
  <si>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</si>
  <si>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</si>
  <si>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</si>
  <si>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</si>
  <si>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</si>
  <si>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</si>
  <si>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</si>
  <si>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</si>
  <si>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</si>
  <si>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</si>
  <si>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</si>
  <si>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</si>
  <si>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</si>
  <si>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</si>
  <si>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</si>
  <si>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</si>
  <si>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</si>
  <si>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</si>
  <si>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</si>
  <si>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</si>
  <si>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</si>
  <si>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</si>
  <si>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</si>
  <si>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</si>
  <si>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</si>
  <si>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</si>
  <si>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</si>
  <si>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</si>
  <si>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</si>
  <si>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</si>
  <si>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</si>
  <si>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</si>
  <si>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</si>
  <si>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</si>
  <si>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</si>
  <si>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</si>
  <si>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</si>
  <si>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</si>
  <si>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</si>
  <si>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</si>
  <si>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</si>
  <si>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</si>
  <si>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</si>
  <si>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</si>
  <si>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</si>
  <si>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</si>
  <si>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</si>
  <si>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</si>
  <si>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</si>
  <si>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</si>
  <si>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</si>
  <si>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</si>
  <si>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</si>
  <si>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</si>
  <si>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</si>
  <si>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</si>
  <si>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</si>
  <si>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</si>
  <si>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</si>
  <si>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</si>
  <si>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</si>
  <si>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</si>
  <si>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</si>
  <si>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</si>
  <si>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</si>
  <si>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</si>
  <si>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</si>
  <si>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</si>
  <si>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</si>
  <si>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</si>
  <si>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</si>
  <si>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</si>
  <si>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</si>
  <si>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</si>
  <si>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</si>
  <si>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</si>
  <si>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</si>
  <si>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</si>
  <si>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</si>
  <si>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</si>
  <si>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</si>
  <si>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</si>
  <si>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</si>
  <si>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</si>
  <si>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</si>
  <si>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</si>
  <si>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</si>
  <si>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</si>
  <si>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</si>
  <si>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</si>
  <si>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</si>
  <si>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</si>
  <si>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</si>
  <si>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</si>
  <si>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</si>
  <si>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</si>
  <si>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</si>
  <si>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</si>
  <si>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</si>
  <si>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</si>
  <si>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</si>
  <si>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</si>
  <si>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</si>
  <si>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</si>
  <si>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</si>
  <si>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</si>
  <si>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</si>
  <si>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</si>
  <si>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</si>
  <si>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</si>
  <si>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</si>
  <si>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</si>
  <si>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</si>
  <si>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</si>
  <si>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</si>
  <si>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</si>
  <si>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</si>
  <si>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</si>
  <si>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</si>
  <si>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</si>
  <si>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</si>
  <si>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</si>
  <si>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</si>
  <si>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</si>
  <si>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</si>
  <si>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</si>
  <si>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</si>
  <si>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</si>
  <si>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</si>
  <si>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</si>
  <si>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</si>
  <si>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</si>
  <si>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</si>
  <si>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</si>
  <si>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</si>
  <si>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</si>
  <si>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</si>
  <si>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</si>
  <si>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</si>
  <si>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</si>
  <si>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</si>
  <si>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</si>
  <si>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</si>
  <si>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</si>
  <si>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</si>
  <si>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</si>
  <si>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</si>
  <si>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</si>
  <si>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</si>
  <si>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</si>
  <si>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</si>
  <si>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</si>
  <si>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</si>
  <si>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</si>
  <si>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</si>
  <si>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</si>
  <si>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</si>
  <si>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</si>
  <si>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</si>
  <si>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</si>
  <si>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</si>
  <si>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</si>
  <si>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</si>
  <si>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</si>
  <si>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</si>
  <si>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</si>
  <si>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</si>
  <si>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</si>
  <si>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</si>
  <si>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</si>
  <si>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</si>
  <si>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</si>
  <si>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</si>
  <si>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</si>
  <si>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</si>
  <si>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</si>
  <si>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</si>
  <si>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</si>
  <si>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</si>
  <si>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</si>
  <si>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</si>
  <si>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</si>
  <si>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</si>
  <si>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</si>
  <si>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</si>
  <si>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</si>
  <si>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</si>
  <si>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</si>
  <si>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</si>
  <si>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</si>
  <si>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</si>
  <si>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</si>
  <si>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</si>
  <si>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</si>
  <si>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</si>
  <si>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</si>
  <si>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</si>
  <si>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</si>
  <si>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</si>
  <si>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</si>
  <si>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</si>
  <si>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</si>
  <si>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</si>
  <si>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</si>
  <si>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</si>
  <si>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</si>
  <si>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</si>
  <si>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</si>
  <si>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</si>
  <si>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</si>
  <si>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</si>
  <si>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</si>
  <si>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</si>
  <si>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</si>
  <si>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</si>
  <si>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</si>
  <si>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</si>
  <si>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</si>
  <si>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</si>
  <si>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</si>
  <si>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</si>
  <si>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</si>
  <si>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</si>
  <si>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</si>
  <si>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</si>
  <si>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</si>
  <si>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</si>
  <si>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</si>
  <si>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</si>
  <si>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</si>
  <si>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</si>
  <si>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</si>
  <si>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</si>
  <si>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</si>
  <si>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</si>
  <si>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</si>
  <si>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</si>
  <si>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</si>
  <si>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</si>
  <si>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</si>
  <si>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</si>
  <si>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</si>
  <si>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</si>
  <si>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</si>
  <si>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</si>
  <si>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</si>
  <si>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</si>
  <si>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</si>
  <si>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</si>
  <si>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</si>
  <si>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</si>
  <si>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</si>
  <si>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</si>
  <si>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</si>
  <si>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</si>
  <si>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</si>
  <si>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</si>
  <si>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</si>
  <si>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</si>
  <si>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</si>
  <si>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</si>
  <si>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</si>
  <si>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</si>
  <si>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</si>
  <si>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</si>
  <si>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</si>
  <si>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</si>
  <si>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</si>
  <si>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</si>
  <si>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</si>
  <si>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</si>
  <si>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</si>
  <si>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</si>
  <si>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</si>
  <si>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</si>
  <si>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</si>
  <si>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</si>
  <si>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</si>
  <si>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</si>
  <si>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</si>
  <si>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</si>
  <si>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</si>
  <si>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</si>
  <si>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</si>
  <si>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</si>
  <si>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</si>
  <si>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</si>
  <si>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</si>
  <si>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</si>
  <si>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</si>
  <si>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</si>
  <si>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</si>
  <si>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</si>
  <si>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</si>
  <si>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</si>
  <si>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</si>
  <si>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</si>
  <si>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</si>
  <si>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</si>
  <si>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</si>
  <si>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</si>
  <si>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</si>
  <si>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</si>
  <si>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</si>
  <si>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</si>
  <si>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</si>
  <si>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</si>
  <si>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</si>
  <si>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</si>
  <si>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</si>
  <si>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</si>
  <si>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</si>
  <si>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</si>
  <si>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</si>
  <si>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</si>
  <si>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</si>
  <si>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</si>
  <si>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</si>
  <si>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</si>
  <si>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</si>
  <si>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</si>
  <si>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</si>
  <si>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</si>
  <si>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</si>
  <si>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</si>
  <si>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</si>
  <si>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</si>
  <si>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</si>
  <si>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</si>
  <si>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</si>
  <si>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</si>
  <si>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</si>
  <si>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</si>
  <si>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</si>
  <si>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</si>
  <si>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</si>
  <si>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</si>
  <si>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</si>
  <si>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</si>
  <si>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</si>
  <si>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</si>
  <si>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</si>
  <si>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</si>
  <si>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</si>
  <si>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</si>
  <si>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</si>
  <si>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</si>
  <si>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</si>
  <si>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</si>
  <si>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</si>
  <si>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</si>
  <si>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</si>
  <si>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</si>
  <si>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</si>
  <si>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</si>
  <si>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</si>
  <si>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</si>
  <si>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</si>
  <si>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</si>
  <si>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</si>
  <si>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</si>
  <si>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</si>
  <si>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</si>
  <si>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</si>
  <si>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</si>
  <si>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</si>
  <si>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</si>
  <si>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</si>
  <si>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</si>
  <si>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</si>
  <si>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</si>
  <si>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</si>
  <si>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</si>
  <si>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</si>
  <si>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</si>
  <si>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</si>
  <si>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</si>
  <si>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</si>
  <si>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</si>
  <si>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</si>
  <si>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</si>
  <si>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</si>
  <si>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</si>
  <si>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</si>
  <si>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</si>
  <si>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</si>
  <si>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</si>
  <si>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</si>
  <si>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</si>
  <si>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</si>
  <si>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</si>
  <si>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</si>
  <si>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</si>
  <si>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</si>
  <si>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</si>
  <si>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</si>
  <si>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</si>
  <si>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</si>
  <si>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</si>
  <si>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</si>
  <si>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</si>
  <si>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</si>
  <si>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</si>
  <si>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</si>
  <si>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</si>
  <si>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</si>
  <si>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</si>
  <si>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</si>
  <si>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</si>
  <si>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</si>
  <si>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</si>
  <si>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</si>
  <si>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</si>
  <si>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</si>
  <si>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</si>
  <si>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</si>
  <si>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</si>
  <si>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</si>
  <si>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</si>
  <si>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</si>
  <si>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</si>
  <si>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</si>
  <si>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</si>
  <si>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</si>
  <si>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</si>
  <si>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</si>
  <si>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</si>
  <si>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</si>
  <si>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</si>
  <si>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</si>
  <si>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</si>
  <si>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</si>
  <si>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</si>
  <si>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</si>
  <si>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</si>
  <si>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</si>
  <si>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</si>
  <si>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</si>
  <si>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</si>
  <si>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</si>
  <si>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</si>
  <si>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</si>
  <si>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</si>
  <si>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</si>
  <si>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</si>
  <si>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</si>
  <si>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</si>
  <si>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</si>
  <si>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</si>
  <si>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</si>
  <si>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</si>
  <si>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</si>
  <si>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</si>
  <si>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</si>
  <si>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</si>
  <si>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</si>
  <si>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</si>
  <si>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</si>
  <si>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</si>
  <si>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</si>
  <si>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</si>
  <si>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</si>
  <si>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</si>
  <si>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</si>
  <si>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</si>
  <si>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</si>
  <si>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</si>
  <si>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</si>
  <si>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</si>
  <si>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</si>
  <si>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</si>
  <si>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</si>
  <si>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</si>
  <si>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</si>
  <si>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</si>
  <si>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</si>
  <si>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</si>
  <si>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</si>
  <si>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</si>
  <si>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</si>
  <si>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</si>
  <si>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</si>
  <si>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</si>
  <si>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</si>
  <si>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</si>
  <si>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</si>
  <si>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</si>
  <si>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</si>
  <si>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</si>
  <si>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</si>
  <si>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</si>
  <si>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</si>
  <si>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</si>
  <si>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</si>
  <si>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</si>
  <si>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</si>
  <si>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</si>
  <si>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</si>
  <si>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</si>
  <si>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</si>
  <si>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</si>
  <si>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</si>
  <si>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</si>
  <si>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</si>
  <si>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</si>
  <si>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</si>
  <si>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</si>
  <si>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</si>
  <si>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</si>
  <si>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</si>
  <si>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</si>
  <si>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</si>
  <si>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</si>
  <si>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</si>
  <si>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</si>
  <si>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</si>
  <si>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</si>
  <si>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</si>
  <si>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</si>
  <si>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</si>
  <si>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</si>
  <si>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</si>
  <si>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</si>
  <si>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</si>
  <si>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</si>
  <si>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</si>
  <si>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</si>
  <si>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</si>
  <si>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</si>
  <si>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</si>
  <si>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</si>
  <si>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</si>
  <si>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</si>
  <si>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</si>
  <si>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</si>
  <si>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</si>
  <si>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</si>
  <si>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</si>
  <si>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</si>
  <si>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</si>
  <si>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</si>
  <si>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</si>
  <si>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</si>
  <si>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</si>
  <si>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</si>
  <si>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</si>
  <si>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</si>
  <si>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</si>
  <si>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</si>
  <si>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</si>
  <si>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</si>
  <si>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</si>
  <si>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</si>
  <si>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</si>
  <si>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</si>
  <si>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</si>
  <si>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</si>
  <si>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</si>
  <si>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</si>
  <si>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</si>
  <si>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</si>
  <si>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</si>
  <si>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</si>
  <si>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</si>
  <si>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</si>
  <si>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</si>
  <si>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</si>
  <si>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</si>
  <si>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</si>
  <si>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</si>
  <si>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</si>
  <si>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</si>
  <si>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</si>
  <si>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</si>
  <si>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</si>
  <si>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</si>
  <si>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</si>
  <si>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</si>
  <si>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</si>
  <si>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</si>
  <si>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</si>
  <si>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</si>
  <si>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</si>
  <si>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</si>
  <si>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</si>
  <si>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</si>
  <si>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</si>
  <si>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</si>
  <si>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</si>
  <si>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</si>
  <si>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</si>
  <si>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</si>
  <si>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</si>
  <si>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</si>
  <si>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</si>
  <si>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</si>
  <si>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</si>
  <si>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</si>
  <si>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</si>
  <si>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</si>
  <si>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</si>
  <si>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</si>
  <si>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</si>
  <si>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</si>
  <si>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</si>
  <si>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</si>
  <si>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</si>
  <si>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</si>
  <si>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</si>
  <si>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</si>
  <si>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</si>
  <si>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</si>
  <si>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</si>
  <si>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</si>
  <si>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</si>
  <si>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</si>
  <si>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</si>
  <si>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</si>
  <si>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</si>
  <si>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</si>
  <si>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</si>
  <si>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</si>
  <si>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</si>
  <si>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</si>
  <si>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</si>
  <si>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</si>
  <si>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</si>
  <si>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</si>
  <si>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</si>
  <si>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</si>
  <si>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</si>
  <si>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</si>
  <si>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</si>
  <si>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</si>
  <si>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</si>
  <si>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</si>
  <si>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</si>
  <si>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</si>
  <si>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</si>
  <si>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</si>
  <si>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</si>
  <si>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</si>
  <si>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</si>
  <si>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</si>
  <si>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</si>
  <si>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</si>
  <si>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</si>
  <si>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</si>
  <si>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</si>
  <si>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</si>
  <si>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</si>
  <si>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</si>
  <si>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</si>
  <si>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</si>
  <si>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</si>
  <si>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</si>
  <si>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</si>
  <si>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</si>
  <si>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</si>
  <si>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</si>
  <si>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</si>
  <si>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</si>
  <si>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</si>
  <si>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</si>
  <si>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</si>
  <si>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</si>
  <si>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</si>
  <si>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</si>
  <si>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</si>
  <si>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</si>
  <si>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</si>
  <si>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</si>
  <si>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</si>
  <si>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</si>
  <si>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</si>
  <si>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</si>
  <si>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</si>
  <si>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</si>
  <si>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</si>
  <si>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</si>
  <si>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</si>
  <si>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</si>
  <si>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</si>
  <si>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</si>
  <si>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</si>
  <si>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</si>
  <si>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</si>
  <si>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</si>
  <si>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</si>
  <si>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</si>
  <si>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</si>
  <si>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</si>
  <si>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</si>
  <si>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</si>
  <si>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</si>
  <si>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</si>
  <si>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</si>
  <si>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</si>
  <si>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</si>
  <si>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</si>
  <si>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</si>
  <si>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</si>
  <si>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</si>
  <si>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</si>
  <si>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</si>
  <si>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</si>
  <si>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</si>
  <si>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</si>
  <si>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</si>
  <si>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</si>
  <si>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</si>
  <si>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</si>
  <si>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</si>
  <si>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</si>
  <si>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</si>
  <si>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</si>
  <si>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</si>
  <si>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</si>
  <si>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</si>
  <si>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</si>
  <si>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</si>
  <si>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</si>
  <si>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</si>
  <si>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</si>
  <si>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</si>
  <si>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</si>
  <si>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</si>
  <si>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</si>
  <si>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</si>
  <si>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</si>
  <si>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</si>
  <si>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</si>
  <si>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</si>
  <si>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</si>
  <si>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</si>
  <si>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</si>
  <si>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</si>
  <si>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</si>
  <si>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</si>
  <si>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</si>
  <si>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</si>
  <si>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</si>
  <si>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</si>
  <si>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</si>
  <si>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</si>
  <si>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</si>
  <si>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</si>
  <si>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</si>
  <si>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</si>
  <si>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</si>
  <si>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</si>
  <si>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</si>
  <si>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</si>
  <si>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</si>
  <si>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</si>
  <si>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</si>
  <si>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</si>
  <si>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</si>
  <si>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</si>
  <si>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</si>
  <si>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</si>
  <si>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</si>
  <si>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</si>
  <si>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</si>
  <si>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</si>
  <si>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</si>
  <si>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</si>
  <si>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</si>
  <si>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</si>
  <si>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</si>
  <si>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</si>
  <si>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</si>
  <si>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</si>
  <si>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</si>
  <si>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</si>
  <si>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</si>
  <si>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</si>
  <si>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</si>
  <si>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</si>
  <si>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</si>
  <si>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</si>
  <si>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</si>
  <si>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</si>
  <si>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</si>
  <si>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</si>
  <si>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</si>
  <si>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</si>
  <si>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</si>
  <si>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</si>
  <si>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</si>
  <si>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</si>
  <si>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</si>
  <si>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</si>
  <si>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</si>
  <si>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</si>
  <si>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</si>
  <si>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</si>
  <si>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</si>
  <si>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</si>
  <si>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</si>
  <si>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</si>
  <si>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</si>
  <si>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</si>
  <si>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</si>
  <si>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</si>
  <si>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</si>
  <si>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</si>
  <si>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</si>
  <si>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</si>
  <si>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</si>
  <si>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</si>
  <si>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</si>
  <si>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</si>
  <si>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</si>
  <si>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</si>
  <si>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</si>
  <si>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</si>
  <si>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</si>
  <si>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</si>
  <si>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</si>
  <si>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</si>
  <si>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</si>
  <si>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</si>
  <si>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</si>
  <si>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</si>
  <si>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</si>
  <si>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</si>
  <si>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</si>
  <si>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</si>
  <si>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</si>
  <si>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</si>
  <si>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</si>
  <si>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</si>
  <si>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</si>
  <si>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</si>
  <si>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</si>
  <si>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</si>
  <si>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</si>
  <si>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</si>
  <si>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</si>
  <si>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</si>
  <si>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</si>
  <si>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</si>
  <si>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</si>
  <si>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</si>
  <si>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</si>
  <si>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</si>
  <si>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</si>
  <si>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</si>
  <si>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</si>
  <si>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</si>
  <si>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</si>
  <si>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</si>
  <si>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</si>
  <si>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</si>
  <si>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</si>
  <si>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</si>
  <si>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</si>
  <si>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</si>
  <si>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</si>
  <si>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</si>
  <si>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</si>
  <si>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</si>
  <si>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</si>
  <si>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</si>
  <si>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</si>
  <si>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</si>
  <si>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</si>
  <si>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</si>
  <si>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</si>
  <si>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</si>
  <si>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</si>
  <si>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</si>
  <si>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</si>
  <si>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</si>
  <si>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</si>
  <si>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</si>
  <si>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</si>
  <si>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</si>
  <si>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</si>
  <si>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</si>
  <si>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</si>
  <si>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</si>
  <si>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</si>
  <si>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</si>
  <si>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</si>
  <si>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</si>
  <si>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</si>
  <si>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</si>
  <si>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</si>
  <si>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</si>
  <si>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</si>
  <si>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</si>
  <si>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</si>
  <si>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</si>
  <si>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</si>
  <si>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</si>
  <si>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</si>
  <si>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</si>
  <si>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</si>
  <si>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</si>
  <si>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</si>
  <si>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</si>
  <si>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</si>
  <si>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</si>
  <si>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</si>
  <si>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</si>
  <si>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</si>
  <si>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</si>
  <si>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</si>
  <si>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</si>
  <si>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</si>
  <si>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</si>
  <si>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</si>
  <si>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</si>
  <si>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</si>
  <si>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</si>
  <si>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</si>
  <si>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</si>
  <si>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</si>
  <si>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</si>
  <si>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</si>
  <si>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</si>
  <si>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</si>
  <si>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</si>
  <si>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</si>
  <si>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</si>
  <si>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</si>
  <si>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</si>
  <si>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</si>
  <si>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</si>
  <si>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</si>
  <si>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</si>
  <si>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</si>
  <si>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</si>
  <si>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</si>
  <si>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</si>
  <si>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</si>
  <si>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</si>
  <si>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</si>
  <si>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</si>
  <si>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</si>
  <si>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</si>
  <si>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</si>
  <si>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</si>
  <si>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</si>
  <si>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</si>
  <si>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</si>
  <si>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</si>
  <si>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</si>
  <si>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</si>
  <si>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</si>
  <si>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</si>
  <si>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</si>
  <si>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</si>
  <si>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</si>
  <si>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</si>
  <si>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</si>
  <si>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</si>
  <si>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</si>
  <si>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</si>
  <si>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</si>
  <si>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</si>
  <si>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</si>
  <si>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</si>
  <si>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</si>
  <si>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</si>
  <si>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</si>
  <si>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</si>
  <si>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</si>
  <si>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</si>
  <si>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</si>
  <si>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</si>
  <si>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</si>
  <si>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</si>
  <si>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</si>
  <si>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</si>
  <si>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</si>
  <si>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</si>
  <si>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</si>
  <si>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</si>
  <si>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</si>
  <si>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</si>
  <si>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</si>
  <si>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</si>
  <si>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</si>
  <si>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</si>
  <si>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</si>
  <si>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</si>
  <si>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</si>
  <si>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</si>
  <si>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</si>
  <si>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</si>
  <si>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</si>
  <si>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</si>
  <si>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</si>
  <si>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</si>
  <si>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</si>
  <si>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</si>
  <si>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</si>
  <si>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</si>
  <si>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</si>
  <si>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</si>
  <si>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</si>
  <si>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</si>
  <si>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</si>
  <si>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</si>
  <si>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</si>
  <si>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</si>
  <si>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</si>
  <si>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</si>
  <si>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</si>
  <si>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</si>
  <si>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</si>
  <si>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</si>
  <si>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</si>
  <si>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</si>
  <si>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</si>
  <si>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</si>
  <si>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</si>
  <si>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</si>
  <si>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</si>
  <si>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</si>
  <si>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</si>
  <si>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</si>
  <si>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</si>
  <si>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</si>
  <si>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</si>
  <si>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</si>
  <si>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</si>
  <si>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</si>
  <si>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</si>
  <si>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</si>
  <si>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</si>
  <si>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</si>
  <si>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</si>
  <si>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</si>
  <si>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</si>
  <si>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</si>
  <si>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</si>
  <si>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</si>
  <si>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</si>
  <si>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</si>
  <si>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</si>
  <si>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</si>
  <si>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</si>
  <si>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</si>
  <si>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</si>
  <si>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</si>
  <si>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</si>
  <si>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</si>
  <si>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</si>
  <si>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</si>
  <si>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</si>
  <si>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</si>
  <si>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</si>
  <si>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</si>
  <si>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</si>
  <si>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</si>
  <si>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</si>
  <si>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</si>
  <si>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</si>
  <si>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</si>
  <si>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</si>
  <si>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</si>
  <si>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</si>
  <si>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</si>
  <si>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</si>
  <si>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</si>
  <si>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</si>
  <si>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</si>
  <si>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</si>
  <si>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</si>
  <si>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</si>
  <si>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</si>
  <si>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</si>
  <si>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</si>
  <si>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</si>
  <si>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</si>
  <si>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</si>
  <si>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</si>
  <si>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</si>
  <si>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</si>
  <si>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</si>
  <si>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</si>
  <si>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</si>
  <si>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</si>
  <si>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</si>
  <si>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</si>
  <si>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</si>
  <si>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</si>
  <si>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</si>
  <si>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</si>
  <si>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</si>
  <si>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</si>
  <si>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</si>
  <si>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</si>
  <si>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</si>
  <si>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</si>
  <si>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</si>
  <si>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</si>
  <si>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</si>
  <si>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</si>
  <si>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</si>
  <si>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</si>
  <si>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</si>
  <si>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</si>
  <si>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</si>
  <si>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</si>
  <si>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</si>
  <si>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</si>
  <si>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</si>
  <si>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</si>
  <si>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</si>
  <si>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</si>
  <si>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</si>
  <si>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</si>
  <si>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</si>
  <si>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</si>
  <si>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</si>
  <si>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</si>
  <si>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</si>
  <si>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</si>
  <si>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</si>
  <si>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</si>
  <si>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</si>
  <si>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</si>
  <si>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</si>
  <si>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</si>
  <si>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</si>
  <si>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</si>
  <si>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</si>
  <si>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</si>
  <si>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</si>
  <si>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</si>
  <si>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</si>
  <si>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</si>
  <si>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</si>
  <si>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</si>
  <si>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</si>
  <si>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</si>
  <si>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</si>
  <si>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</si>
  <si>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</si>
  <si>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</si>
  <si>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</si>
  <si>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</si>
  <si>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</si>
  <si>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</si>
  <si>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</si>
  <si>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</si>
  <si>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</si>
  <si>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</si>
  <si>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</si>
  <si>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</si>
  <si>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</si>
  <si>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</si>
  <si>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</si>
  <si>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</si>
  <si>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</si>
  <si>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</si>
  <si>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</si>
  <si>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</si>
  <si>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</si>
  <si>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</si>
  <si>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</si>
  <si>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</si>
  <si>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</si>
  <si>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</si>
  <si>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</si>
  <si>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</si>
  <si>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</si>
  <si>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</si>
  <si>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</si>
  <si>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</si>
  <si>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</si>
  <si>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</si>
  <si>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</si>
  <si>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</si>
  <si>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</si>
  <si>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</si>
  <si>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</si>
  <si>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</si>
  <si>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</si>
  <si>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</si>
  <si>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</si>
  <si>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</si>
  <si>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</si>
  <si>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</si>
  <si>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</si>
  <si>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</si>
  <si>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</si>
  <si>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</si>
  <si>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</si>
  <si>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</si>
  <si>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</si>
  <si>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</si>
  <si>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</si>
  <si>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</si>
  <si>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</si>
  <si>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</si>
  <si>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</si>
  <si>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</si>
  <si>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</si>
  <si>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</si>
  <si>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</si>
  <si>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</si>
  <si>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</si>
  <si>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</si>
  <si>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</si>
  <si>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</si>
  <si>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</si>
  <si>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</si>
  <si>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</si>
  <si>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</si>
  <si>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</si>
  <si>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</si>
  <si>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</si>
  <si>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</si>
  <si>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</si>
  <si>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</si>
  <si>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</si>
  <si>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</si>
  <si>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</si>
  <si>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</si>
  <si>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</si>
  <si>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</si>
  <si>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</si>
  <si>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</si>
  <si>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</si>
  <si>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</si>
  <si>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</si>
  <si>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</si>
  <si>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</si>
  <si>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</si>
  <si>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</si>
  <si>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</si>
  <si>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</si>
  <si>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</si>
  <si>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</si>
  <si>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</si>
  <si>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</si>
  <si>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</si>
  <si>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</si>
  <si>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</si>
  <si>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</si>
  <si>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</si>
  <si>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</si>
  <si>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</si>
  <si>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</si>
  <si>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</si>
  <si>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</si>
  <si>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</si>
  <si>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</si>
  <si>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</si>
  <si>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</si>
  <si>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</si>
  <si>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</si>
  <si>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</si>
  <si>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</si>
  <si>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</si>
  <si>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</si>
  <si>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</si>
  <si>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</si>
  <si>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</si>
  <si>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</si>
  <si>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</si>
  <si>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</si>
  <si>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</si>
  <si>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</si>
  <si>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</si>
  <si>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</si>
  <si>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</si>
  <si>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</si>
  <si>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</si>
  <si>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</si>
  <si>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</si>
  <si>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</si>
  <si>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</si>
  <si>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</si>
  <si>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</si>
  <si>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</si>
  <si>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</si>
  <si>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</si>
  <si>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</si>
  <si>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</si>
  <si>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</si>
  <si>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</si>
  <si>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</si>
  <si>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</si>
  <si>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</si>
  <si>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</si>
  <si>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</si>
  <si>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</si>
  <si>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</si>
  <si>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</si>
  <si>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</si>
  <si>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</si>
  <si>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</si>
  <si>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</si>
  <si>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</si>
  <si>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</si>
  <si>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</si>
  <si>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</si>
  <si>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</si>
  <si>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</si>
  <si>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</si>
  <si>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</si>
  <si>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</si>
  <si>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</si>
  <si>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</si>
  <si>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</si>
  <si>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</si>
  <si>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</si>
  <si>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</si>
  <si>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</si>
  <si>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</si>
  <si>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</si>
  <si>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</si>
  <si>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</si>
  <si>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</si>
  <si>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</si>
  <si>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</si>
  <si>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</si>
  <si>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</si>
  <si>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</si>
  <si>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</si>
  <si>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</si>
  <si>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</si>
  <si>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</si>
  <si>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</si>
  <si>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</si>
  <si>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</si>
  <si>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</si>
  <si>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</si>
  <si>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</si>
  <si>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</si>
  <si>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</si>
  <si>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</si>
  <si>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</si>
  <si>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</si>
  <si>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</si>
  <si>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</si>
  <si>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</si>
  <si>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</si>
  <si>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</si>
  <si>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</si>
  <si>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</si>
  <si>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</si>
  <si>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</si>
  <si>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</si>
  <si>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</si>
  <si>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</si>
  <si>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</si>
  <si>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</si>
  <si>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</si>
  <si>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</si>
  <si>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</si>
  <si>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</si>
  <si>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</si>
  <si>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</si>
  <si>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</si>
  <si>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</si>
  <si>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</si>
  <si>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</si>
  <si>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</si>
  <si>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</si>
  <si>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</si>
  <si>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</si>
  <si>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</si>
  <si>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</si>
  <si>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</si>
  <si>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</si>
  <si>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</si>
  <si>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</si>
  <si>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</si>
  <si>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</si>
  <si>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</si>
  <si>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</si>
  <si>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</si>
  <si>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</si>
  <si>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</si>
  <si>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</si>
  <si>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</si>
  <si>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</si>
  <si>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</si>
  <si>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</si>
  <si>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</si>
  <si>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</si>
  <si>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</si>
  <si>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</si>
  <si>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</si>
  <si>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</si>
  <si>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</si>
  <si>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</si>
  <si>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</si>
  <si>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</si>
  <si>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</si>
  <si>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</si>
  <si>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</si>
  <si>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</si>
  <si>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</si>
  <si>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</si>
  <si>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</si>
  <si>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</si>
  <si>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</si>
  <si>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</si>
  <si>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</si>
  <si>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</si>
  <si>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</si>
  <si>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</si>
  <si>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</si>
  <si>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</si>
  <si>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</si>
  <si>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</si>
  <si>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</si>
  <si>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</si>
  <si>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</si>
  <si>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</si>
  <si>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</si>
  <si>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</si>
  <si>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</si>
  <si>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</si>
  <si>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</si>
  <si>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</si>
  <si>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</si>
  <si>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</si>
  <si>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</si>
  <si>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</si>
  <si>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</si>
  <si>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</si>
  <si>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</si>
  <si>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</si>
  <si>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</si>
  <si>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</si>
  <si>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</si>
  <si>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</si>
  <si>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</si>
  <si>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</si>
  <si>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</si>
  <si>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</si>
  <si>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</si>
  <si>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</si>
  <si>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</si>
  <si>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</si>
  <si>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</si>
  <si>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</si>
  <si>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</si>
  <si>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</si>
  <si>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</si>
  <si>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</si>
  <si>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</si>
  <si>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</si>
  <si>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</si>
  <si>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</si>
  <si>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</si>
  <si>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</si>
  <si>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</si>
  <si>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</si>
  <si>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</si>
  <si>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</si>
  <si>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</si>
  <si>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</si>
  <si>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</si>
  <si>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</si>
  <si>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</si>
  <si>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</si>
  <si>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</si>
  <si>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</si>
  <si>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</si>
  <si>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</si>
  <si>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</si>
  <si>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</si>
  <si>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</si>
  <si>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</si>
  <si>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</si>
  <si>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</si>
  <si>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</si>
  <si>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</si>
  <si>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</si>
  <si>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</si>
  <si>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</si>
  <si>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</si>
  <si>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</si>
  <si>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</si>
  <si>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</si>
  <si>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</si>
  <si>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</si>
  <si>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</si>
  <si>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</si>
  <si>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</si>
  <si>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</si>
  <si>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</si>
  <si>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</si>
  <si>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</si>
  <si>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</si>
  <si>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</si>
  <si>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</si>
  <si>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</si>
  <si>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</si>
  <si>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</si>
  <si>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</si>
  <si>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</si>
  <si>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</si>
  <si>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</si>
  <si>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</si>
  <si>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</si>
  <si>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</si>
  <si>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</si>
  <si>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</si>
  <si>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</si>
  <si>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</si>
  <si>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</si>
  <si>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</si>
  <si>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</si>
  <si>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</si>
  <si>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</si>
  <si>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</si>
  <si>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</si>
  <si>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</si>
  <si>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</si>
  <si>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</si>
  <si>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</si>
  <si>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</si>
  <si>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</si>
  <si>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</si>
  <si>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</si>
  <si>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</si>
  <si>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</si>
  <si>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</si>
  <si>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</si>
  <si>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</si>
  <si>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</si>
  <si>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</si>
  <si>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</si>
  <si>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</si>
  <si>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</si>
  <si>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</si>
  <si>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</si>
  <si>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</si>
  <si>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</si>
  <si>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</si>
  <si>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</si>
  <si>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</si>
  <si>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</si>
  <si>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</si>
  <si>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</si>
  <si>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</si>
  <si>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</si>
  <si>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</si>
  <si>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</si>
  <si>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</si>
  <si>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</si>
  <si>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</si>
  <si>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</si>
  <si>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</si>
  <si>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</si>
  <si>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</si>
  <si>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</si>
  <si>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</si>
  <si>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</si>
  <si>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</si>
  <si>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</si>
  <si>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</si>
  <si>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</si>
  <si>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</si>
  <si>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</si>
  <si>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</si>
  <si>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</si>
  <si>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</si>
  <si>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</si>
  <si>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</si>
  <si>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</si>
  <si>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</si>
  <si>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</si>
  <si>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</si>
  <si>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</si>
  <si>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</si>
  <si>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</si>
  <si>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</si>
  <si>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</si>
  <si>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</si>
  <si>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</si>
  <si>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</si>
  <si>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</si>
  <si>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</si>
  <si>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</si>
  <si>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</si>
  <si>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</si>
  <si>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</si>
  <si>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</si>
  <si>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</si>
  <si>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</si>
  <si>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</si>
  <si>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</si>
  <si>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</si>
  <si>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</si>
  <si>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</si>
  <si>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</si>
  <si>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</si>
  <si>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</si>
  <si>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</si>
  <si>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</si>
  <si>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</si>
  <si>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</si>
  <si>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</si>
  <si>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</si>
  <si>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</si>
  <si>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</si>
  <si>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</si>
  <si>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</si>
  <si>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</si>
  <si>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</si>
  <si>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</si>
  <si>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</si>
  <si>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</si>
  <si>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</si>
  <si>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</si>
  <si>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</si>
  <si>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</si>
  <si>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</si>
  <si>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</si>
  <si>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</si>
  <si>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</si>
  <si>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</si>
  <si>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</si>
  <si>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</si>
  <si>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</si>
  <si>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</si>
  <si>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</si>
  <si>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</si>
  <si>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</si>
  <si>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</si>
  <si>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</si>
  <si>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</si>
  <si>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</si>
  <si>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</si>
  <si>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</si>
  <si>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</si>
  <si>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</si>
  <si>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</si>
  <si>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</si>
  <si>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</si>
  <si>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</si>
  <si>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</si>
  <si>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</si>
  <si>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</si>
  <si>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</si>
  <si>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</si>
  <si>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</si>
  <si>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</si>
  <si>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</si>
  <si>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</si>
  <si>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</si>
  <si>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</si>
  <si>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</si>
  <si>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</si>
  <si>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</si>
  <si>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</si>
  <si>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</si>
  <si>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</si>
  <si>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</si>
  <si>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</si>
  <si>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</si>
  <si>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</si>
  <si>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</si>
  <si>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</si>
  <si>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</si>
  <si>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</si>
  <si>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</si>
  <si>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</si>
  <si>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</si>
  <si>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</si>
  <si>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</si>
  <si>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</si>
  <si>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</si>
  <si>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</si>
  <si>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</si>
  <si>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</si>
  <si>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</si>
  <si>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</si>
  <si>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</si>
  <si>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</si>
  <si>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</si>
  <si>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</si>
  <si>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</si>
  <si>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</si>
  <si>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</si>
  <si>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</si>
  <si>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</si>
  <si>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</si>
  <si>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</si>
  <si>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</si>
  <si>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</si>
  <si>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</si>
  <si>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</si>
  <si>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</si>
  <si>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</si>
  <si>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</si>
  <si>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</si>
  <si>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</si>
  <si>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</si>
  <si>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</si>
  <si>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</si>
  <si>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</si>
  <si>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</si>
  <si>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</si>
  <si>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</si>
  <si>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</si>
  <si>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</si>
  <si>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</si>
  <si>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</si>
  <si>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</si>
  <si>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</si>
  <si>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</si>
  <si>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</si>
  <si>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</si>
  <si>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</si>
  <si>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</si>
  <si>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</si>
  <si>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</si>
  <si>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</si>
  <si>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</si>
  <si>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</si>
  <si>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</si>
  <si>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</si>
  <si>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</si>
  <si>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</si>
  <si>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</si>
  <si>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</si>
  <si>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</si>
  <si>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</si>
  <si>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</si>
  <si>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</si>
  <si>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</si>
  <si>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</si>
  <si>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</si>
  <si>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</si>
  <si>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</si>
  <si>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</si>
  <si>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</si>
  <si>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</si>
  <si>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</si>
  <si>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</si>
  <si>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</si>
  <si>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</si>
  <si>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</si>
  <si>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</si>
  <si>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</si>
  <si>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</si>
  <si>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</si>
  <si>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</si>
  <si>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</si>
  <si>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</si>
  <si>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</si>
  <si>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</si>
  <si>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</si>
  <si>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</si>
  <si>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</si>
  <si>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</si>
  <si>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</si>
  <si>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</si>
  <si>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</si>
  <si>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</si>
  <si>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</si>
  <si>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</si>
  <si>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</si>
  <si>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</si>
  <si>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</si>
  <si>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</si>
  <si>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</si>
  <si>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</si>
  <si>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</si>
  <si>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</si>
  <si>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</si>
  <si>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</si>
  <si>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</si>
  <si>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</si>
  <si>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</si>
  <si>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</si>
  <si>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</si>
  <si>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</si>
  <si>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</si>
  <si>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</si>
  <si>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</si>
  <si>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</si>
  <si>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</si>
  <si>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</si>
  <si>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</si>
  <si>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</si>
  <si>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</si>
  <si>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</si>
  <si>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</si>
  <si>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</si>
  <si>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</si>
  <si>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</si>
  <si>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</si>
  <si>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</si>
  <si>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</si>
  <si>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</si>
  <si>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</si>
  <si>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</si>
  <si>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</si>
  <si>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</si>
  <si>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</si>
  <si>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</si>
  <si>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</si>
  <si>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</si>
  <si>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</si>
  <si>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</si>
  <si>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</si>
  <si>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</si>
  <si>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</si>
  <si>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</si>
  <si>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</si>
  <si>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</si>
  <si>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</si>
  <si>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</si>
  <si>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</si>
  <si>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</si>
  <si>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</si>
  <si>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</si>
  <si>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</si>
  <si>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</si>
  <si>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</si>
  <si>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</si>
  <si>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</si>
  <si>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</si>
  <si>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</si>
  <si>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</si>
  <si>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</si>
  <si>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</si>
  <si>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</si>
  <si>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</si>
  <si>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</si>
  <si>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</si>
  <si>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</si>
  <si>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</si>
  <si>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</si>
  <si>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</si>
  <si>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</si>
  <si>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</si>
  <si>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</si>
  <si>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</si>
  <si>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</si>
  <si>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</si>
  <si>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</si>
  <si>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</si>
  <si>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</si>
  <si>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</si>
  <si>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</si>
  <si>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</si>
  <si>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</si>
  <si>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</si>
  <si>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</si>
  <si>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</si>
  <si>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</si>
  <si>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</si>
  <si>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</si>
  <si>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</si>
  <si>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</si>
  <si>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</si>
  <si>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</si>
  <si>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</si>
  <si>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</si>
  <si>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</si>
  <si>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</si>
  <si>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</si>
  <si>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</si>
  <si>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</si>
  <si>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</si>
  <si>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</si>
  <si>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</si>
  <si>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</si>
  <si>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</si>
  <si>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</si>
  <si>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</si>
  <si>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</si>
  <si>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</si>
  <si>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</si>
  <si>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</si>
  <si>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</si>
  <si>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</si>
  <si>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</si>
  <si>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</si>
  <si>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</si>
  <si>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</si>
  <si>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</si>
  <si>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</si>
  <si>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</si>
  <si>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</si>
  <si>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</si>
  <si>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</si>
  <si>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</si>
  <si>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</si>
  <si>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</si>
  <si>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</si>
  <si>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</si>
  <si>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</si>
  <si>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</si>
  <si>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</si>
  <si>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</si>
  <si>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</si>
  <si>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</si>
  <si>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</si>
  <si>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</si>
  <si>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</si>
  <si>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</si>
  <si>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</si>
  <si>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</si>
  <si>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</si>
  <si>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</si>
  <si>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</si>
  <si>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</si>
  <si>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</si>
  <si>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</si>
  <si>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</si>
  <si>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</si>
  <si>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</si>
  <si>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</si>
  <si>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</si>
  <si>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</si>
  <si>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</si>
  <si>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</si>
  <si>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</si>
  <si>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</si>
  <si>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</si>
  <si>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</si>
  <si>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</si>
  <si>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</si>
  <si>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</si>
  <si>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</si>
  <si>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</si>
  <si>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</si>
  <si>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</si>
  <si>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</si>
  <si>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</si>
  <si>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</si>
  <si>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</si>
  <si>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</si>
  <si>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</si>
  <si>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</si>
  <si>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</si>
  <si>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</si>
  <si>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</si>
  <si>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</si>
  <si>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</si>
  <si>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</si>
  <si>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</si>
  <si>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</si>
  <si>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</si>
  <si>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</si>
  <si>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</si>
  <si>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</si>
  <si>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</si>
  <si>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</si>
  <si>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</si>
  <si>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</si>
  <si>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</si>
  <si>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</si>
  <si>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</si>
  <si>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</si>
  <si>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</si>
  <si>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</si>
  <si>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</si>
  <si>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</si>
  <si>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</si>
  <si>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</si>
  <si>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</si>
  <si>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</si>
  <si>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</si>
  <si>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</si>
  <si>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</si>
  <si>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</si>
  <si>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</si>
  <si>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</si>
  <si>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</si>
  <si>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</si>
  <si>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</si>
  <si>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</si>
  <si>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</si>
  <si>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</si>
  <si>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</si>
  <si>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</si>
  <si>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</si>
  <si>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</si>
  <si>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</si>
  <si>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</si>
  <si>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</si>
  <si>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</si>
  <si>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</si>
  <si>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</si>
  <si>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</si>
  <si>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</si>
  <si>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</si>
  <si>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01/04/2022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</si>
  <si>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</si>
  <si>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</si>
  <si>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</si>
  <si>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</si>
  <si>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</si>
  <si>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</si>
  <si>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</si>
  <si>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</si>
  <si>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</si>
  <si>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</si>
  <si>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</si>
  <si>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</si>
  <si>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</si>
  <si>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</si>
  <si>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</si>
  <si>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</si>
  <si>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</si>
  <si>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</si>
  <si>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</si>
  <si>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</si>
  <si>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</si>
  <si>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</si>
  <si>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</si>
  <si>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</si>
  <si>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</si>
  <si>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</si>
  <si>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</si>
  <si>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</si>
  <si>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</si>
  <si>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</si>
  <si>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</si>
  <si>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</si>
  <si>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</si>
  <si>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</si>
  <si>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</si>
  <si>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</si>
  <si>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</si>
  <si>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</si>
  <si>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</si>
  <si>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</si>
  <si>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</si>
  <si>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</si>
  <si>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</si>
  <si>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</si>
  <si>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</si>
  <si>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</si>
  <si>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</si>
  <si>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</si>
  <si>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</si>
  <si>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</si>
  <si>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</si>
  <si>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</si>
  <si>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</si>
  <si>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</si>
  <si>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</si>
  <si>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</si>
  <si>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</si>
  <si>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</si>
  <si>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</si>
  <si>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</si>
  <si>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</si>
  <si>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</si>
  <si>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</si>
  <si>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</si>
  <si>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</si>
  <si>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</si>
  <si>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</si>
  <si>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</si>
  <si>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</si>
  <si>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</si>
  <si>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</si>
  <si>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</si>
  <si>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</si>
  <si>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</si>
  <si>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</si>
  <si>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</si>
  <si>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</si>
  <si>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</si>
  <si>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</si>
  <si>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</si>
  <si>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</si>
  <si>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</si>
  <si>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</si>
  <si>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</si>
  <si>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</si>
  <si>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</si>
  <si>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</si>
  <si>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</si>
  <si>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</si>
  <si>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</si>
  <si>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</si>
  <si>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</si>
  <si>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</si>
  <si>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</si>
  <si>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</si>
  <si>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</si>
  <si>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</si>
  <si>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</si>
  <si>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</si>
  <si>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</si>
  <si>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</si>
  <si>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</si>
  <si>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</si>
  <si>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</si>
  <si>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</si>
  <si>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</si>
  <si>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</si>
  <si>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</si>
  <si>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</si>
  <si>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</si>
  <si>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</si>
  <si>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</si>
  <si>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</si>
  <si>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</si>
  <si>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</si>
  <si>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</si>
  <si>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</si>
  <si>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</si>
  <si>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</si>
  <si>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</si>
  <si>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</si>
  <si>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</si>
  <si>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</si>
  <si>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</si>
  <si>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</si>
  <si>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</si>
  <si>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</si>
  <si>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</si>
  <si>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</si>
  <si>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</si>
  <si>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</si>
  <si>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</si>
  <si>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</si>
  <si>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</si>
  <si>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</si>
  <si>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</si>
  <si>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</si>
  <si>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</si>
  <si>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</si>
  <si>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</si>
  <si>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</si>
  <si>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</si>
  <si>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</si>
  <si>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</si>
  <si>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</si>
  <si>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</si>
  <si>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</si>
  <si>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</si>
  <si>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</si>
  <si>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</si>
  <si>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</si>
  <si>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</si>
  <si>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</si>
  <si>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</si>
  <si>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</si>
  <si>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</si>
  <si>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</si>
  <si>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</si>
  <si>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</si>
  <si>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</si>
  <si>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</si>
  <si>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</si>
  <si>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</si>
  <si>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</si>
  <si>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</si>
  <si>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</si>
  <si>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</si>
  <si>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</si>
  <si>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</si>
  <si>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</si>
  <si>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</si>
  <si>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</si>
  <si>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</si>
  <si>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</si>
  <si>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</si>
  <si>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</si>
  <si>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</si>
  <si>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</si>
  <si>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</si>
  <si>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</si>
  <si>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</si>
  <si>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</si>
  <si>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</si>
  <si>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</si>
  <si>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</si>
  <si>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</si>
  <si>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</si>
  <si>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</si>
  <si>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</si>
  <si>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</si>
  <si>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</si>
  <si>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</si>
  <si>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</si>
  <si>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</si>
  <si>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</si>
  <si>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</si>
  <si>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</si>
  <si>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</si>
  <si>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</si>
  <si>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</si>
  <si>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</si>
  <si>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</si>
  <si>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</si>
  <si>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</si>
  <si>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</si>
  <si>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</si>
  <si>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</si>
  <si>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</si>
  <si>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</si>
  <si>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</si>
  <si>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</si>
  <si>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</si>
  <si>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</si>
  <si>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</si>
  <si>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</si>
  <si>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</si>
  <si>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</si>
  <si>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</si>
  <si>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</si>
  <si>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</si>
  <si>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</si>
  <si>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</si>
  <si>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</si>
  <si>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</si>
  <si>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</si>
  <si>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</si>
  <si>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</si>
  <si>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</si>
  <si>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</si>
  <si>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</si>
  <si>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</si>
  <si>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</si>
  <si>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</si>
  <si>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</si>
  <si>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</si>
  <si>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</si>
  <si>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</si>
  <si>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</si>
  <si>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</si>
  <si>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</si>
  <si>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</si>
  <si>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</si>
  <si>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</si>
  <si>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</si>
  <si>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</si>
  <si>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</si>
  <si>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</si>
  <si>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</si>
  <si>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</si>
  <si>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</si>
  <si>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</si>
  <si>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</si>
  <si>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</si>
  <si>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</si>
  <si>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</si>
  <si>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</si>
  <si>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</si>
  <si>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</si>
  <si>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</si>
  <si>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</si>
  <si>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</si>
  <si>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</si>
  <si>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</si>
  <si>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</si>
  <si>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</si>
  <si>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</si>
  <si>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</si>
  <si>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</si>
  <si>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</si>
  <si>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</si>
  <si>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</si>
  <si>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</si>
  <si>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</si>
  <si>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</si>
  <si>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</si>
  <si>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</si>
  <si>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</si>
  <si>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</si>
  <si>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</si>
  <si>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</si>
  <si>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</si>
  <si>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</si>
  <si>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</si>
  <si>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</si>
  <si>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</si>
  <si>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</si>
  <si>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</si>
  <si>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</si>
  <si>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</si>
  <si>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</si>
  <si>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</si>
  <si>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</si>
  <si>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</si>
  <si>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</si>
  <si>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</si>
  <si>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</si>
  <si>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</si>
  <si>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</si>
  <si>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</si>
  <si>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</si>
  <si>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</si>
  <si>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</si>
  <si>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</si>
  <si>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</si>
  <si>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</si>
  <si>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</si>
  <si>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</si>
  <si>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</si>
  <si>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</si>
  <si>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</si>
  <si>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</si>
  <si>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</si>
  <si>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</si>
  <si>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</si>
  <si>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</si>
  <si>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</si>
  <si>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</si>
  <si>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</si>
  <si>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</si>
  <si>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</si>
  <si>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</si>
  <si>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</si>
  <si>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</si>
  <si>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</si>
  <si>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</si>
  <si>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</si>
  <si>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</si>
  <si>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</si>
  <si>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</si>
  <si>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</si>
  <si>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</si>
  <si>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</si>
  <si>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</si>
  <si>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</si>
  <si>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</si>
  <si>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</si>
  <si>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</si>
  <si>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</si>
  <si>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</si>
  <si>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</si>
  <si>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</si>
  <si>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</si>
  <si>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</si>
  <si>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</si>
  <si>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</si>
  <si>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</si>
  <si>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</si>
  <si>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</si>
  <si>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</si>
  <si>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</si>
  <si>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</si>
  <si>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</si>
  <si>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</si>
  <si>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</si>
  <si>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</si>
  <si>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</si>
  <si>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</si>
  <si>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</si>
  <si>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</si>
  <si>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</si>
  <si>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</si>
  <si>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</si>
  <si>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</si>
  <si>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</si>
  <si>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</si>
  <si>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</si>
  <si>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</si>
  <si>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</si>
  <si>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</si>
  <si>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</si>
  <si>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</si>
  <si>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</si>
  <si>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</si>
  <si>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</si>
  <si>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</si>
  <si>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</si>
  <si>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</si>
  <si>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</si>
  <si>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</si>
  <si>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</si>
  <si>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</si>
  <si>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</si>
  <si>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</si>
  <si>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</si>
  <si>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</si>
  <si>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</si>
  <si>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</si>
  <si>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</si>
  <si>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</si>
  <si>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</si>
  <si>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</si>
  <si>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</si>
  <si>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</si>
  <si>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</si>
  <si>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</si>
  <si>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</si>
  <si>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</si>
  <si>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</si>
  <si>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</si>
  <si>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</si>
  <si>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</si>
  <si>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</si>
  <si>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</si>
  <si>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</si>
  <si>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</si>
  <si>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</si>
  <si>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</si>
  <si>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</si>
  <si>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</si>
  <si>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</si>
  <si>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</si>
  <si>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</si>
  <si>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</si>
  <si>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</si>
  <si>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</si>
  <si>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</si>
  <si>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</si>
  <si>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</si>
  <si>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</si>
  <si>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</si>
  <si>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</si>
  <si>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</si>
  <si>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</si>
  <si>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</si>
  <si>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</si>
  <si>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</si>
  <si>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</si>
  <si>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</si>
  <si>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</si>
  <si>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</si>
  <si>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</si>
  <si>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</si>
  <si>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</si>
  <si>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</si>
  <si>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</si>
  <si>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</si>
  <si>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</si>
  <si>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</si>
  <si>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</si>
  <si>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</si>
  <si>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</si>
  <si>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</si>
  <si>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</si>
  <si>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</si>
  <si>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</si>
  <si>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</si>
  <si>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</si>
  <si>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</si>
  <si>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</si>
  <si>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</si>
  <si>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</si>
  <si>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</si>
  <si>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</si>
  <si>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</si>
  <si>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</si>
  <si>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</si>
  <si>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</si>
  <si>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</si>
  <si>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</si>
  <si>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</si>
  <si>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</si>
  <si>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</si>
  <si>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</si>
  <si>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</si>
  <si>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</si>
  <si>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</si>
  <si>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</si>
  <si>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</si>
  <si>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</si>
  <si>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</si>
  <si>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</si>
  <si>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</si>
  <si>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</si>
  <si>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</si>
  <si>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</si>
  <si>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</si>
  <si>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</si>
  <si>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</si>
  <si>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</si>
  <si>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</si>
  <si>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</si>
  <si>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</si>
  <si>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</si>
  <si>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</si>
  <si>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</si>
  <si>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</si>
  <si>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</si>
  <si>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</si>
  <si>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</si>
  <si>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</si>
  <si>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</si>
  <si>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</si>
  <si>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</si>
  <si>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</si>
  <si>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</si>
  <si>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</si>
  <si>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</si>
  <si>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</si>
  <si>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</si>
  <si>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</si>
  <si>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</si>
  <si>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</si>
  <si>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</si>
  <si>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</si>
  <si>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</si>
  <si>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</si>
  <si>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</si>
  <si>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</si>
  <si>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</si>
  <si>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</si>
  <si>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</si>
  <si>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</si>
  <si>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</si>
  <si>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</si>
  <si>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</si>
  <si>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</si>
  <si>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</si>
  <si>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</si>
  <si>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</si>
  <si>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</si>
  <si>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</si>
  <si>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</si>
  <si>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</si>
  <si>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</si>
  <si>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</si>
  <si>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</si>
  <si>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</si>
  <si>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</si>
  <si>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</si>
  <si>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</si>
  <si>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</si>
  <si>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</si>
  <si>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</si>
  <si>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</si>
  <si>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</si>
  <si>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</si>
  <si>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</si>
  <si>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</si>
  <si>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</si>
  <si>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</si>
  <si>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</si>
  <si>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</si>
  <si>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</si>
  <si>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</si>
  <si>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</si>
  <si>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</si>
  <si>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</si>
  <si>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</si>
  <si>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</si>
  <si>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</si>
  <si>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</si>
  <si>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</si>
  <si>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</si>
  <si>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</si>
  <si>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</si>
  <si>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</si>
  <si>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</si>
  <si>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</si>
  <si>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</si>
  <si>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</si>
  <si>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</si>
  <si>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</si>
  <si>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</si>
  <si>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</si>
  <si>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</si>
  <si>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</si>
  <si>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</si>
  <si>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</si>
  <si>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</si>
  <si>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</si>
  <si>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</si>
  <si>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</si>
  <si>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</si>
  <si>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</si>
  <si>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</si>
  <si>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</si>
  <si>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</si>
  <si>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</si>
  <si>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</si>
  <si>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</si>
  <si>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</si>
  <si>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</si>
  <si>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</si>
  <si>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</si>
  <si>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</si>
  <si>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</si>
  <si>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</si>
  <si>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</si>
  <si>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</si>
  <si>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</si>
  <si>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</si>
  <si>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</si>
  <si>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</si>
  <si>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</si>
  <si>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</si>
  <si>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</si>
  <si>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</si>
  <si>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</si>
  <si>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</si>
  <si>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</si>
  <si>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</si>
  <si>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</si>
  <si>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</si>
  <si>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</si>
  <si>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</si>
  <si>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</si>
  <si>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</si>
  <si>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</si>
  <si>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</si>
  <si>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</si>
  <si>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</si>
  <si>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</si>
  <si>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</si>
  <si>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</si>
  <si>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</si>
  <si>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</si>
  <si>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</si>
  <si>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</si>
  <si>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</si>
  <si>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</si>
  <si>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</si>
  <si>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</si>
  <si>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</si>
  <si>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</si>
  <si>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</si>
  <si>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</si>
  <si>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</si>
  <si>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</si>
  <si>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</si>
  <si>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</si>
  <si>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</si>
  <si>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</si>
  <si>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</si>
  <si>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</si>
  <si>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</si>
  <si>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</si>
  <si>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</si>
  <si>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</si>
  <si>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</si>
  <si>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</si>
  <si>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</si>
  <si>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</si>
  <si>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</si>
  <si>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</si>
  <si>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</si>
  <si>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</si>
  <si>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</si>
  <si>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</si>
  <si>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</si>
  <si>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</si>
  <si>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</si>
  <si>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</si>
  <si>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</si>
  <si>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</si>
  <si>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</si>
  <si>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</si>
  <si>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</si>
  <si>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</si>
  <si>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</si>
  <si>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</si>
  <si>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</si>
  <si>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</si>
  <si>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</si>
  <si>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</si>
  <si>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</si>
  <si>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</si>
  <si>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</si>
  <si>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</si>
  <si>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</si>
  <si>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</si>
  <si>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</si>
  <si>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</si>
  <si>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</si>
  <si>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</si>
  <si>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</si>
  <si>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</si>
  <si>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</si>
  <si>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</si>
  <si>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</si>
  <si>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</si>
  <si>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</si>
  <si>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</si>
  <si>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</si>
  <si>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</si>
  <si>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</si>
  <si>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</si>
  <si>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</si>
  <si>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</si>
  <si>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</si>
  <si>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</si>
  <si>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</si>
  <si>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</si>
  <si>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</si>
  <si>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</si>
  <si>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</si>
  <si>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</si>
  <si>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</si>
  <si>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</si>
  <si>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</si>
  <si>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</si>
  <si>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</si>
  <si>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</si>
  <si>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</si>
  <si>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</si>
  <si>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</si>
  <si>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</si>
  <si>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</si>
  <si>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</si>
  <si>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</si>
  <si>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</si>
  <si>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</si>
  <si>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</si>
  <si>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</si>
  <si>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</si>
  <si>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</si>
  <si>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</si>
  <si>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</si>
  <si>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</si>
  <si>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</si>
  <si>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</si>
  <si>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</si>
  <si>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</si>
  <si>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</si>
  <si>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</si>
  <si>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</si>
  <si>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</si>
  <si>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</si>
  <si>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</si>
  <si>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</si>
  <si>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</si>
  <si>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</si>
  <si>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</si>
  <si>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</si>
  <si>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</si>
  <si>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</si>
  <si>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</si>
  <si>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</si>
  <si>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</si>
  <si>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</si>
  <si>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</si>
  <si>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</si>
  <si>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</si>
  <si>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</si>
  <si>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</si>
  <si>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</si>
  <si>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</si>
  <si>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</si>
  <si>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</si>
  <si>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</si>
  <si>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</si>
  <si>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</si>
  <si>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</si>
  <si>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</si>
  <si>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</si>
  <si>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</si>
  <si>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</si>
  <si>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</si>
  <si>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</si>
  <si>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</si>
  <si>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</si>
  <si>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</si>
  <si>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</si>
  <si>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</si>
  <si>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</si>
  <si>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</si>
  <si>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</si>
  <si>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</si>
  <si>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</si>
  <si>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</si>
  <si>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</si>
  <si>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</si>
  <si>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</si>
  <si>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</si>
  <si>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</si>
  <si>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</si>
  <si>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</si>
  <si>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</si>
  <si>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</si>
  <si>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</si>
  <si>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</si>
  <si>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</si>
  <si>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</si>
  <si>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</si>
  <si>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</si>
  <si>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</si>
  <si>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</si>
  <si>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</si>
  <si>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</si>
  <si>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</si>
  <si>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</si>
  <si>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</si>
  <si>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</si>
  <si>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</si>
  <si>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</si>
  <si>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</si>
  <si>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</si>
  <si>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</si>
  <si>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</si>
  <si>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</si>
  <si>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</si>
  <si>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</si>
  <si>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</si>
  <si>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</si>
  <si>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</si>
  <si>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</si>
  <si>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</si>
  <si>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</si>
  <si>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</si>
  <si>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</si>
  <si>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</si>
  <si>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</si>
  <si>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</si>
  <si>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</si>
  <si>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</si>
  <si>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</si>
  <si>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</si>
  <si>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</si>
  <si>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</si>
  <si>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</si>
  <si>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</si>
  <si>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</si>
  <si>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</si>
  <si>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</si>
  <si>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</si>
  <si>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</si>
  <si>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</si>
  <si>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</si>
  <si>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</si>
  <si>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</si>
  <si>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</si>
  <si>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</si>
  <si>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</si>
  <si>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</si>
  <si>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</si>
  <si>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</si>
  <si>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</si>
  <si>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</si>
  <si>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</si>
  <si>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</si>
  <si>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</si>
  <si>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</si>
  <si>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</si>
  <si>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</si>
  <si>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</si>
  <si>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</si>
  <si>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</si>
  <si>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</si>
  <si>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</si>
  <si>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</si>
  <si>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</si>
  <si>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</si>
  <si>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</si>
  <si>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</si>
  <si>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</si>
  <si>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</si>
  <si>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</si>
  <si>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</si>
  <si>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</si>
  <si>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</si>
  <si>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</si>
  <si>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</si>
  <si>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</si>
  <si>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</si>
  <si>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</si>
  <si>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</si>
  <si>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</si>
  <si>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</si>
  <si>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</si>
  <si>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</si>
  <si>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</si>
  <si>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</si>
  <si>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</si>
  <si>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</si>
  <si>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</si>
  <si>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</si>
  <si>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</si>
  <si>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</si>
  <si>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</si>
  <si>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</si>
  <si>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</si>
  <si>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</si>
  <si>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</si>
  <si>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</si>
  <si>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</si>
  <si>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</si>
  <si>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</si>
  <si>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</si>
  <si>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</si>
  <si>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</si>
  <si>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</si>
  <si>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</si>
  <si>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</si>
  <si>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</si>
  <si>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</si>
  <si>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</si>
  <si>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</si>
  <si>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</si>
  <si>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</si>
  <si>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</si>
  <si>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</si>
  <si>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</si>
  <si>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</si>
  <si>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</si>
  <si>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</si>
  <si>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</si>
  <si>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</si>
  <si>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</si>
  <si>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</si>
  <si>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</si>
  <si>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</si>
  <si>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</si>
  <si>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</si>
  <si>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</si>
  <si>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</si>
  <si>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</si>
  <si>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</si>
  <si>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</si>
  <si>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</si>
  <si>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</si>
  <si>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</si>
  <si>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</si>
  <si>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</si>
  <si>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</si>
  <si>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</si>
  <si>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</si>
  <si>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</si>
  <si>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</si>
  <si>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</si>
  <si>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</si>
  <si>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</si>
  <si>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</si>
  <si>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</si>
  <si>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</si>
  <si>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</si>
  <si>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</si>
  <si>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</si>
  <si>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</si>
  <si>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</si>
  <si>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</si>
  <si>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</si>
  <si>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</si>
  <si>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</si>
  <si>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</si>
  <si>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</si>
  <si>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</si>
  <si>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</si>
  <si>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</si>
  <si>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</si>
  <si>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</si>
  <si>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</si>
  <si>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</si>
  <si>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</si>
  <si>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</si>
  <si>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</si>
  <si>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</si>
  <si>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</si>
  <si>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</si>
  <si>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</si>
  <si>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</si>
  <si>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</si>
  <si>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</si>
  <si>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</si>
  <si>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</si>
  <si>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</si>
  <si>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</si>
  <si>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</si>
  <si>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</si>
  <si>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</si>
  <si>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</si>
  <si>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</si>
  <si>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</si>
  <si>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</si>
  <si>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</si>
  <si>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</si>
  <si>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</si>
  <si>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</si>
  <si>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</si>
  <si>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</si>
  <si>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</si>
  <si>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</si>
  <si>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</si>
  <si>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</si>
  <si>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</si>
  <si>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</si>
  <si>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</si>
  <si>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</si>
  <si>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</si>
  <si>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</si>
  <si>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</si>
  <si>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</si>
  <si>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</si>
  <si>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</si>
  <si>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</si>
  <si>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</si>
  <si>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</si>
  <si>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</si>
  <si>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</si>
  <si>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</si>
  <si>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</si>
  <si>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</si>
  <si>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</si>
  <si>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</si>
  <si>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</si>
  <si>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</si>
  <si>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</si>
  <si>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</si>
  <si>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</si>
  <si>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</si>
  <si>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</si>
  <si>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</si>
  <si>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</si>
  <si>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</si>
  <si>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</si>
  <si>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</si>
  <si>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</si>
  <si>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</si>
  <si>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</si>
  <si>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</si>
  <si>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</si>
  <si>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</si>
  <si>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</si>
  <si>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</si>
  <si>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</si>
  <si>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</si>
  <si>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</si>
  <si>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</si>
  <si>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</si>
  <si>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</si>
  <si>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</si>
  <si>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</si>
  <si>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</si>
  <si>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</si>
  <si>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</si>
  <si>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</si>
  <si>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</si>
  <si>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</si>
  <si>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</si>
  <si>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</si>
  <si>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</si>
  <si>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</si>
  <si>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</si>
  <si>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</si>
  <si>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</si>
  <si>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</si>
  <si>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</si>
  <si>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</si>
  <si>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</si>
  <si>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</si>
  <si>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</si>
  <si>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</si>
  <si>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</si>
  <si>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</si>
  <si>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</si>
  <si>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</si>
  <si>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</si>
  <si>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</si>
  <si>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</si>
  <si>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</si>
  <si>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</si>
  <si>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</si>
  <si>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</si>
  <si>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</si>
  <si>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</si>
  <si>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</si>
  <si>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</si>
  <si>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</si>
  <si>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</si>
  <si>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</si>
  <si>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</si>
  <si>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</si>
  <si>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</si>
  <si>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</si>
  <si>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</si>
  <si>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</si>
  <si>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</si>
  <si>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</si>
  <si>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</si>
  <si>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</si>
  <si>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</si>
  <si>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</si>
  <si>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</si>
  <si>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</si>
  <si>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</si>
  <si>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</si>
  <si>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</si>
  <si>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</si>
  <si>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</si>
  <si>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</si>
  <si>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</si>
  <si>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</si>
  <si>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</si>
  <si>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</si>
  <si>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</si>
  <si>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</si>
  <si>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</si>
  <si>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</si>
  <si>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</si>
  <si>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</si>
  <si>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</si>
  <si>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</si>
  <si>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</si>
  <si>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</si>
  <si>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</si>
  <si>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</si>
  <si>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</si>
  <si>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</si>
  <si>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</si>
  <si>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</si>
  <si>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</si>
  <si>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</si>
  <si>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</si>
  <si>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</si>
  <si>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</si>
  <si>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</si>
  <si>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</si>
  <si>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</si>
  <si>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</si>
  <si>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</si>
  <si>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</si>
  <si>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</si>
  <si>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</si>
  <si>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</si>
  <si>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</si>
  <si>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</si>
  <si>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</si>
  <si>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</si>
  <si>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</si>
  <si>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</si>
  <si>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</si>
  <si>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</si>
  <si>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</si>
  <si>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</si>
  <si>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</si>
  <si>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</si>
  <si>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</si>
  <si>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</si>
  <si>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</si>
  <si>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</si>
  <si>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</si>
  <si>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</si>
  <si>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</si>
  <si>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</si>
  <si>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</si>
  <si>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</si>
  <si>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</si>
  <si>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</si>
  <si>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</si>
  <si>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</si>
  <si>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</si>
  <si>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</si>
  <si>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</si>
  <si>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</si>
  <si>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</si>
  <si>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</si>
  <si>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</si>
  <si>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</si>
  <si>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</si>
  <si>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</si>
  <si>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</si>
  <si>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</si>
  <si>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</si>
  <si>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</si>
  <si>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</si>
  <si>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</si>
  <si>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</si>
  <si>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</si>
  <si>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</si>
  <si>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</si>
  <si>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</si>
  <si>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</si>
  <si>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</si>
  <si>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</si>
  <si>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</si>
  <si>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</si>
  <si>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</si>
  <si>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</si>
  <si>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</si>
  <si>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</si>
  <si>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</si>
  <si>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</si>
  <si>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</si>
  <si>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</si>
  <si>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</si>
  <si>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</si>
  <si>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</si>
  <si>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</si>
  <si>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</si>
  <si>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</si>
  <si>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</si>
  <si>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</si>
  <si>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</si>
  <si>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31-Mar-22-------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</si>
  <si>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</si>
  <si>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</si>
  <si>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</si>
  <si>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</si>
  <si>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</si>
  <si>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</si>
  <si>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</si>
  <si>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</si>
  <si>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</si>
  <si>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</si>
  <si>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</si>
  <si>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</si>
  <si>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</si>
  <si>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</si>
  <si>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</si>
  <si>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</si>
  <si>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</si>
  <si>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</si>
  <si>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</si>
  <si>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</si>
  <si>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</si>
  <si>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</si>
  <si>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</si>
  <si>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</si>
  <si>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</si>
  <si>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</si>
  <si>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</si>
  <si>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</si>
  <si>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</si>
  <si>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</si>
  <si>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</si>
  <si>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</si>
  <si>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</si>
  <si>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</si>
  <si>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</si>
  <si>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</si>
  <si>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</si>
  <si>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</si>
  <si>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</si>
  <si>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</si>
  <si>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</si>
  <si>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</si>
  <si>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</si>
  <si>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</si>
  <si>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</si>
  <si>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</si>
  <si>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</si>
  <si>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</si>
  <si>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</si>
  <si>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</si>
  <si>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</si>
  <si>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</si>
  <si>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</si>
  <si>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</si>
  <si>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</si>
  <si>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</si>
  <si>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</si>
  <si>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</si>
  <si>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</si>
  <si>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</si>
  <si>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</si>
  <si>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</si>
  <si>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</si>
  <si>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</si>
  <si>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</si>
  <si>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</si>
  <si>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</si>
  <si>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</si>
  <si>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</si>
  <si>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</si>
  <si>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</si>
  <si>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</si>
  <si>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</si>
  <si>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</si>
  <si>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</si>
  <si>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</si>
  <si>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</si>
  <si>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</si>
  <si>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</si>
  <si>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</si>
  <si>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</si>
  <si>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</si>
  <si>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</si>
  <si>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</si>
  <si>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</si>
  <si>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</si>
  <si>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</si>
  <si>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</si>
  <si>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</si>
  <si>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</si>
  <si>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</si>
  <si>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</si>
  <si>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</si>
  <si>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</si>
  <si>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</si>
  <si>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</si>
  <si>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</si>
  <si>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</si>
  <si>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</si>
  <si>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</si>
  <si>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</si>
  <si>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</si>
  <si>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</si>
  <si>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</si>
  <si>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</si>
  <si>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</si>
  <si>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</si>
  <si>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</si>
  <si>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</si>
  <si>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</si>
  <si>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</si>
  <si>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</si>
  <si>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</si>
  <si>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</si>
  <si>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</si>
  <si>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</si>
  <si>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</si>
  <si>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</si>
  <si>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</si>
  <si>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</si>
  <si>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</si>
  <si>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</si>
  <si>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</si>
  <si>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</si>
  <si>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</si>
  <si>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</si>
  <si>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</si>
  <si>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</si>
  <si>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</si>
  <si>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</si>
  <si>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</si>
  <si>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</si>
  <si>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</si>
  <si>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</si>
  <si>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</si>
  <si>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</si>
  <si>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</si>
  <si>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</si>
  <si>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</si>
  <si>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</si>
  <si>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</si>
  <si>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</si>
  <si>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</si>
  <si>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</si>
  <si>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</si>
  <si>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</si>
  <si>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</si>
  <si>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</si>
  <si>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</si>
  <si>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</si>
  <si>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</si>
  <si>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</si>
  <si>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</si>
  <si>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</si>
  <si>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</si>
  <si>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</si>
  <si>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</si>
  <si>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</si>
  <si>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</si>
  <si>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</si>
  <si>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</si>
  <si>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</si>
  <si>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</si>
  <si>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</si>
  <si>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</si>
  <si>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</si>
  <si>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</si>
  <si>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</si>
  <si>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</si>
  <si>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</si>
  <si>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</si>
  <si>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</si>
  <si>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</si>
  <si>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</si>
  <si>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</si>
  <si>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</si>
  <si>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</si>
  <si>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</si>
  <si>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</si>
  <si>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</si>
  <si>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</si>
  <si>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</si>
  <si>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</si>
  <si>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</si>
  <si>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</si>
  <si>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</si>
  <si>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</si>
  <si>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</si>
  <si>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</si>
  <si>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</si>
  <si>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</si>
  <si>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</si>
  <si>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</si>
  <si>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</si>
  <si>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</si>
  <si>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</si>
  <si>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</si>
  <si>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</si>
  <si>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</si>
  <si>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</si>
  <si>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</si>
  <si>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</si>
  <si>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</si>
  <si>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</si>
  <si>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</si>
  <si>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</si>
  <si>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</si>
  <si>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</si>
  <si>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</si>
  <si>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</si>
  <si>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</si>
  <si>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</si>
  <si>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</si>
  <si>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</si>
  <si>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</si>
  <si>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</si>
  <si>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</si>
  <si>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</si>
  <si>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</si>
  <si>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</si>
  <si>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</si>
  <si>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</si>
  <si>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</si>
  <si>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</si>
  <si>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</si>
  <si>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</si>
  <si>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</si>
  <si>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</si>
  <si>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</si>
  <si>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</si>
  <si>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</si>
  <si>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</si>
  <si>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</si>
  <si>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</si>
  <si>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</si>
  <si>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</si>
  <si>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</si>
  <si>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</si>
  <si>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</si>
  <si>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</si>
  <si>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</si>
  <si>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</si>
  <si>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</si>
  <si>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</si>
  <si>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</si>
  <si>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</si>
  <si>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</si>
  <si>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</si>
  <si>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</si>
  <si>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</si>
  <si>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</si>
  <si>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</si>
  <si>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</si>
  <si>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</si>
  <si>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</si>
  <si>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</si>
  <si>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</si>
  <si>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</si>
  <si>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</si>
  <si>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</si>
  <si>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</si>
  <si>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</si>
  <si>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</si>
  <si>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</si>
  <si>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</si>
  <si>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</si>
  <si>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</si>
  <si>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</si>
  <si>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</si>
  <si>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</si>
  <si>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</si>
  <si>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</si>
  <si>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</si>
  <si>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</si>
  <si>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</si>
  <si>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</si>
  <si>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</si>
  <si>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</si>
  <si>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</si>
  <si>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</si>
  <si>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</si>
  <si>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</si>
  <si>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</si>
  <si>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</si>
  <si>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</si>
  <si>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</si>
  <si>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</si>
  <si>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</si>
  <si>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</si>
  <si>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</si>
  <si>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</si>
  <si>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</si>
  <si>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</si>
  <si>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</si>
  <si>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</si>
  <si>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</si>
  <si>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</si>
  <si>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</si>
  <si>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</si>
  <si>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</si>
  <si>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</si>
  <si>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</si>
  <si>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</si>
  <si>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</si>
  <si>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</si>
  <si>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</si>
  <si>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</si>
  <si>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</si>
  <si>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</si>
  <si>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</si>
  <si>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</si>
  <si>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</si>
  <si>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</si>
  <si>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</si>
  <si>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</si>
  <si>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</si>
  <si>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</si>
  <si>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</si>
  <si>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</si>
  <si>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</si>
  <si>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</si>
  <si>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</si>
  <si>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</si>
  <si>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</si>
  <si>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</si>
  <si>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</si>
  <si>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</si>
  <si>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</si>
  <si>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</si>
  <si>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</si>
  <si>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</si>
  <si>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</si>
  <si>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</si>
  <si>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</si>
  <si>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</si>
  <si>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</si>
  <si>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</si>
  <si>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</si>
  <si>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</si>
  <si>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</si>
  <si>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</si>
  <si>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</si>
  <si>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</si>
  <si>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</si>
  <si>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</si>
  <si>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</si>
  <si>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</si>
  <si>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</si>
  <si>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</si>
  <si>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</si>
  <si>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</si>
  <si>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</si>
  <si>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</si>
  <si>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</si>
  <si>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</si>
  <si>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</si>
  <si>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</si>
  <si>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</si>
  <si>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</si>
  <si>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</si>
  <si>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</si>
  <si>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</si>
  <si>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</si>
  <si>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</si>
  <si>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</si>
  <si>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</si>
  <si>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</si>
  <si>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</si>
  <si>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</si>
  <si>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</si>
  <si>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</si>
  <si>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</si>
  <si>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</si>
  <si>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</si>
  <si>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</si>
  <si>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</si>
  <si>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</si>
  <si>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</si>
  <si>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</si>
  <si>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</si>
  <si>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</si>
  <si>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</si>
  <si>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</si>
  <si>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</si>
  <si>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</si>
  <si>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</si>
  <si>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</si>
  <si>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</si>
  <si>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</si>
  <si>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</si>
  <si>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</si>
  <si>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</si>
  <si>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</si>
  <si>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</si>
  <si>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</si>
  <si>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</si>
  <si>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</si>
  <si>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</si>
  <si>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</si>
  <si>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</si>
  <si>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</si>
  <si>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</si>
  <si>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</si>
  <si>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</si>
  <si>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</si>
  <si>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</si>
  <si>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</si>
  <si>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</si>
  <si>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</si>
  <si>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</si>
  <si>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</si>
  <si>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</si>
  <si>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</si>
  <si>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</si>
  <si>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</si>
  <si>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</si>
  <si>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</si>
  <si>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</si>
  <si>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</si>
  <si>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</si>
  <si>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</si>
  <si>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</si>
  <si>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</si>
  <si>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</si>
  <si>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</si>
  <si>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</si>
  <si>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</si>
  <si>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</si>
  <si>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</si>
  <si>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</si>
  <si>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</si>
  <si>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</si>
  <si>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</si>
  <si>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</si>
  <si>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</si>
  <si>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</si>
  <si>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</si>
  <si>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</si>
  <si>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</si>
  <si>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</si>
  <si>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</si>
  <si>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</si>
  <si>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</si>
  <si>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</si>
  <si>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</si>
  <si>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</si>
  <si>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</si>
  <si>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</si>
  <si>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</si>
  <si>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</si>
  <si>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</si>
  <si>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</si>
  <si>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</si>
  <si>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</si>
  <si>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</si>
  <si>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</si>
  <si>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</si>
  <si>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</si>
  <si>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</si>
  <si>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</si>
  <si>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</si>
  <si>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</si>
  <si>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</si>
  <si>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</si>
  <si>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</si>
  <si>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</si>
  <si>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</si>
  <si>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</si>
  <si>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</si>
  <si>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</si>
  <si>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</si>
  <si>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</si>
  <si>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</si>
  <si>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</si>
  <si>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</si>
  <si>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</si>
  <si>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</si>
  <si>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</si>
  <si>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</si>
  <si>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</si>
  <si>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</si>
  <si>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</si>
  <si>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</si>
  <si>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</si>
  <si>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</si>
  <si>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</si>
  <si>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</si>
  <si>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</si>
  <si>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</si>
  <si>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</si>
  <si>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</si>
  <si>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</si>
  <si>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</si>
  <si>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</si>
  <si>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</si>
  <si>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</si>
  <si>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</si>
  <si>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</si>
  <si>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</si>
  <si>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</si>
  <si>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</si>
  <si>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</si>
  <si>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</si>
  <si>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</si>
  <si>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</si>
  <si>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</si>
  <si>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</si>
  <si>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</si>
  <si>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</si>
  <si>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</si>
  <si>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</si>
  <si>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</si>
  <si>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</si>
  <si>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</si>
  <si>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</si>
  <si>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</si>
  <si>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</si>
  <si>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</si>
  <si>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</si>
  <si>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31-Mar-22--------01/04/2022</t>
  </si>
  <si>
    <t>C-16984</t>
  </si>
  <si>
    <t>C-16985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</si>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</sst>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38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37" dataDxfId="36">
  <autoFilter ref="A1:H3239"/>
  <tableColumns count="8">
    <tableColumn id="1" name="Fecha" dataDxfId="35"/>
    <tableColumn id="2" name="Folio-Serie" dataDxfId="34"/>
    <tableColumn id="4" name="Nombre-Cliente" dataDxfId="33"/>
    <tableColumn id="6" name="Importe" dataDxfId="32" dataCellStyle="Moneda"/>
    <tableColumn id="7" name="Fecha-Pago" dataDxfId="31"/>
    <tableColumn id="8" name="Pagado" dataDxfId="30" dataCellStyle="Moneda"/>
    <tableColumn id="9" name="Saldo" dataDxfId="29" dataCellStyle="Moneda">
      <calculatedColumnFormula>Tabla1[[#This Row],[Importe]]-Tabla1[[#This Row],[Pagado]]</calculatedColumnFormula>
    </tableColumn>
    <tableColumn id="10" name="Estado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27" dataDxfId="26">
  <autoFilter ref="A1:H3171"/>
  <tableColumns count="8">
    <tableColumn id="1" name="Fecha" dataDxfId="25" totalsRowDxfId="24"/>
    <tableColumn id="2" name="Folio-Serie" dataDxfId="23" totalsRowDxfId="22"/>
    <tableColumn id="4" name="Nombre-Cliente" dataDxfId="21" totalsRowDxfId="20"/>
    <tableColumn id="6" name="Importe" totalsRowFunction="sum" dataDxfId="19" totalsRowDxfId="18" dataCellStyle="Moneda"/>
    <tableColumn id="7" name="Fecha-Pago" dataDxfId="17" totalsRowDxfId="16"/>
    <tableColumn id="8" name="Pagado" totalsRowFunction="sum" dataDxfId="15" totalsRowDxfId="14" dataCellStyle="Moneda"/>
    <tableColumn id="9" name="Saldo" totalsRowFunction="sum" dataDxfId="13" totalsRowDxfId="12" dataCellStyle="Moneda">
      <calculatedColumnFormula>Tabla13[[#This Row],[Importe]]-Tabla13[[#This Row],[Pagado]]</calculatedColumnFormula>
    </tableColumn>
    <tableColumn id="10" name="Estado" dataDxfId="11" totalsRow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Tabla14[[#This Row],[Importe]]-Tabla14[[#This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73">
        <f>D3239-F3239</f>
        <v>21040.199999999255</v>
      </c>
      <c r="F3245" s="74"/>
    </row>
    <row r="3246" spans="1:8" ht="15.75" thickBot="1" x14ac:dyDescent="0.3">
      <c r="E3246" s="75"/>
      <c r="F3246" s="76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zoomScale="115" zoomScaleNormal="115" workbookViewId="0">
      <pane xSplit="2" ySplit="1" topLeftCell="D3160" activePane="bottomRight" state="frozen"/>
      <selection pane="topRight" activeCell="C1" sqref="C1"/>
      <selection pane="bottomLeft" activeCell="A2" sqref="A2"/>
      <selection pane="bottomRight" activeCell="D3184" sqref="D3184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 t="s">
        <v>4813</v>
      </c>
      <c r="F1103" s="34">
        <v>0</v>
      </c>
      <c r="G1103" s="36">
        <f>Tabla13[[#This Row],[Importe]]-Tabla13[[#This Row],[Pagado]]</f>
        <v>62721.65</v>
      </c>
      <c r="H1103" s="38" t="s">
        <v>4814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4822</v>
      </c>
      <c r="C1111" s="38" t="s">
        <v>107</v>
      </c>
      <c r="D1111" s="34">
        <v>8476.2000000000007</v>
      </c>
      <c r="E1111" s="35" t="s">
        <v>4813</v>
      </c>
      <c r="F1111" s="34">
        <v>0</v>
      </c>
      <c r="G1111" s="36">
        <f>Tabla13[[#This Row],[Importe]]-Tabla13[[#This Row],[Pagado]]</f>
        <v>8476.2000000000007</v>
      </c>
      <c r="H1111" s="38" t="s">
        <v>4814</v>
      </c>
    </row>
    <row r="1112" spans="1:8" x14ac:dyDescent="0.25">
      <c r="A1112" s="31">
        <v>44602</v>
      </c>
      <c r="B1112" s="37" t="s">
        <v>4823</v>
      </c>
      <c r="C1112" s="38" t="s">
        <v>140</v>
      </c>
      <c r="D1112" s="34">
        <v>1236.0999999999999</v>
      </c>
      <c r="E1112" s="35" t="s">
        <v>4813</v>
      </c>
      <c r="F1112" s="34">
        <v>0</v>
      </c>
      <c r="G1112" s="36">
        <f>Tabla13[[#This Row],[Importe]]-Tabla13[[#This Row],[Pagado]]</f>
        <v>1236.0999999999999</v>
      </c>
      <c r="H1112" s="38" t="s">
        <v>4814</v>
      </c>
    </row>
    <row r="1113" spans="1:8" x14ac:dyDescent="0.25">
      <c r="A1113" s="31">
        <v>44602</v>
      </c>
      <c r="B1113" s="37" t="s">
        <v>4824</v>
      </c>
      <c r="C1113" s="38" t="s">
        <v>357</v>
      </c>
      <c r="D1113" s="34">
        <v>747.3</v>
      </c>
      <c r="E1113" s="35" t="s">
        <v>4813</v>
      </c>
      <c r="F1113" s="34">
        <v>0</v>
      </c>
      <c r="G1113" s="36">
        <f>Tabla13[[#This Row],[Importe]]-Tabla13[[#This Row],[Pagado]]</f>
        <v>747.3</v>
      </c>
      <c r="H1113" s="38" t="s">
        <v>4814</v>
      </c>
    </row>
    <row r="1114" spans="1:8" x14ac:dyDescent="0.25">
      <c r="A1114" s="31">
        <v>44602</v>
      </c>
      <c r="B1114" s="37" t="s">
        <v>4825</v>
      </c>
      <c r="C1114" s="38" t="s">
        <v>129</v>
      </c>
      <c r="D1114" s="34">
        <v>1230.4000000000001</v>
      </c>
      <c r="E1114" s="35" t="s">
        <v>4813</v>
      </c>
      <c r="F1114" s="34">
        <v>0</v>
      </c>
      <c r="G1114" s="36">
        <f>Tabla13[[#This Row],[Importe]]-Tabla13[[#This Row],[Pagado]]</f>
        <v>1230.4000000000001</v>
      </c>
      <c r="H1114" s="38" t="s">
        <v>4814</v>
      </c>
    </row>
    <row r="1115" spans="1:8" x14ac:dyDescent="0.25">
      <c r="A1115" s="31">
        <v>44602</v>
      </c>
      <c r="B1115" s="37" t="s">
        <v>4826</v>
      </c>
      <c r="C1115" s="38" t="s">
        <v>135</v>
      </c>
      <c r="D1115" s="34">
        <v>5050.3999999999996</v>
      </c>
      <c r="E1115" s="35" t="s">
        <v>4813</v>
      </c>
      <c r="F1115" s="34">
        <v>0</v>
      </c>
      <c r="G1115" s="36">
        <f>Tabla13[[#This Row],[Importe]]-Tabla13[[#This Row],[Pagado]]</f>
        <v>5050.3999999999996</v>
      </c>
      <c r="H1115" s="38" t="s">
        <v>4814</v>
      </c>
    </row>
    <row r="1116" spans="1:8" x14ac:dyDescent="0.25">
      <c r="A1116" s="31">
        <v>44602</v>
      </c>
      <c r="B1116" s="37" t="s">
        <v>4827</v>
      </c>
      <c r="C1116" s="38" t="s">
        <v>146</v>
      </c>
      <c r="D1116" s="34">
        <v>1830.8</v>
      </c>
      <c r="E1116" s="35" t="s">
        <v>4813</v>
      </c>
      <c r="F1116" s="34">
        <v>0</v>
      </c>
      <c r="G1116" s="36">
        <f>Tabla13[[#This Row],[Importe]]-Tabla13[[#This Row],[Pagado]]</f>
        <v>1830.8</v>
      </c>
      <c r="H1116" s="38" t="s">
        <v>4814</v>
      </c>
    </row>
    <row r="1117" spans="1:8" x14ac:dyDescent="0.25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 t="s">
        <v>4813</v>
      </c>
      <c r="F2647" s="34">
        <v>0</v>
      </c>
      <c r="G2647" s="36">
        <f>Tabla13[[#This Row],[Importe]]-Tabla13[[#This Row],[Pagado]]</f>
        <v>61856.639999999999</v>
      </c>
      <c r="H2647" s="38" t="s">
        <v>4814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 t="s">
        <v>4813</v>
      </c>
      <c r="F2826" s="34">
        <v>0</v>
      </c>
      <c r="G2826" s="36">
        <f>Tabla13[[#This Row],[Importe]]-Tabla13[[#This Row],[Pagado]]</f>
        <v>145889.51999999999</v>
      </c>
      <c r="H2826" s="38" t="s">
        <v>4814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 t="s">
        <v>4813</v>
      </c>
      <c r="F2830" s="34">
        <v>0</v>
      </c>
      <c r="G2830" s="36">
        <f>Tabla13[[#This Row],[Importe]]-Tabla13[[#This Row],[Pagado]]</f>
        <v>200</v>
      </c>
      <c r="H2830" s="38" t="s">
        <v>4814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 t="s">
        <v>4813</v>
      </c>
      <c r="F2861" s="34">
        <v>0</v>
      </c>
      <c r="G2861" s="36">
        <f>Tabla13[[#This Row],[Importe]]-Tabla13[[#This Row],[Pagado]]</f>
        <v>2373.8000000000002</v>
      </c>
      <c r="H2861" s="38" t="s">
        <v>4814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 t="s">
        <v>4813</v>
      </c>
      <c r="F2942" s="34">
        <v>0</v>
      </c>
      <c r="G2942" s="36">
        <f>Tabla13[[#This Row],[Importe]]-Tabla13[[#This Row],[Pagado]]</f>
        <v>40377.15</v>
      </c>
      <c r="H2942" s="38" t="s">
        <v>4814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 t="s">
        <v>4813</v>
      </c>
      <c r="F3053" s="34">
        <v>0</v>
      </c>
      <c r="G3053" s="36">
        <f>Tabla13[[#This Row],[Importe]]-Tabla13[[#This Row],[Pagado]]</f>
        <v>2909.4</v>
      </c>
      <c r="H3053" s="38" t="s">
        <v>4814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28137333.18</v>
      </c>
      <c r="G3172" s="48">
        <f>SUBTOTAL(109,Tabla13[Saldo])</f>
        <v>334899.36000000004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77">
        <f>Tabla13[[#Totals],[Importe]]-Tabla13[[#Totals],[Pagado]]</f>
        <v>334899.36000000313</v>
      </c>
      <c r="F3177" s="78"/>
    </row>
    <row r="3178" spans="1:8" ht="16.5" thickBot="1" x14ac:dyDescent="0.3">
      <c r="E3178" s="79"/>
      <c r="F3178" s="80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tabSelected="1" zoomScale="115" zoomScaleNormal="115" workbookViewId="0">
      <pane xSplit="2" ySplit="1" topLeftCell="D2759" activePane="bottomRight" state="frozen"/>
      <selection pane="topRight" activeCell="C1" sqref="C1"/>
      <selection pane="bottomLeft" activeCell="A2" sqref="A2"/>
      <selection pane="bottomRight" activeCell="E2775" sqref="E2775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4813</v>
      </c>
      <c r="F912" s="58">
        <v>61979.8</v>
      </c>
      <c r="G912" s="59">
        <f>Tabla14[[#This Row],[Importe]]-Tabla14[[#This Row],[Pagado]]</f>
        <v>14144.5</v>
      </c>
      <c r="H912" s="37" t="s">
        <v>1695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 t="s">
        <v>4813</v>
      </c>
      <c r="F1058" s="58">
        <v>0</v>
      </c>
      <c r="G1058" s="59">
        <f>Tabla14[[#This Row],[Importe]]-Tabla14[[#This Row],[Pagado]]</f>
        <v>50443.9</v>
      </c>
      <c r="H1058" s="37" t="s">
        <v>4814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 t="s">
        <v>4813</v>
      </c>
      <c r="F1130" s="58">
        <v>0</v>
      </c>
      <c r="G1130" s="59">
        <f>Tabla14[[#This Row],[Importe]]-Tabla14[[#This Row],[Pagado]]</f>
        <v>94092.05</v>
      </c>
      <c r="H1130" s="37" t="s">
        <v>4814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 t="s">
        <v>4813</v>
      </c>
      <c r="F1188" s="58">
        <v>0</v>
      </c>
      <c r="G1188" s="59">
        <f>Tabla14[[#This Row],[Importe]]-Tabla14[[#This Row],[Pagado]]</f>
        <v>8163.9</v>
      </c>
      <c r="H1188" s="37" t="s">
        <v>4814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 t="s">
        <v>4813</v>
      </c>
      <c r="F1256" s="58">
        <v>0</v>
      </c>
      <c r="G1256" s="59">
        <f>Tabla14[[#This Row],[Importe]]-Tabla14[[#This Row],[Pagado]]</f>
        <v>57174.8</v>
      </c>
      <c r="H1256" s="37" t="s">
        <v>4814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10569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 t="s">
        <v>4813</v>
      </c>
      <c r="F1447" s="58">
        <v>0</v>
      </c>
      <c r="G1447" s="59">
        <f>Tabla14[[#This Row],[Importe]]-Tabla14[[#This Row],[Pagado]]</f>
        <v>9004.7999999999993</v>
      </c>
      <c r="H1447" s="37" t="s">
        <v>4814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 t="s">
        <v>4813</v>
      </c>
      <c r="F1449" s="58">
        <v>0</v>
      </c>
      <c r="G1449" s="59">
        <f>Tabla14[[#This Row],[Importe]]-Tabla14[[#This Row],[Pagado]]</f>
        <v>80090.45</v>
      </c>
      <c r="H1449" s="37" t="s">
        <v>4814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 t="s">
        <v>4813</v>
      </c>
      <c r="F1451" s="58">
        <v>0</v>
      </c>
      <c r="G1451" s="59">
        <f>Tabla14[[#This Row],[Importe]]-Tabla14[[#This Row],[Pagado]]</f>
        <v>7015.6</v>
      </c>
      <c r="H1451" s="37" t="s">
        <v>4814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 t="s">
        <v>4813</v>
      </c>
      <c r="F1569" s="58">
        <v>0</v>
      </c>
      <c r="G1569" s="59">
        <f>Tabla14[[#This Row],[Importe]]-Tabla14[[#This Row],[Pagado]]</f>
        <v>2559.1999999999998</v>
      </c>
      <c r="H1569" s="37" t="s">
        <v>4814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8626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8627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8628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8629</v>
      </c>
      <c r="C1583" s="57" t="s">
        <v>8630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8631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8632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8633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8634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8635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8636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8637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8638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8639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8640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8641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8642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8643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8644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8645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8646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8647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8648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8649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8650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8651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8652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8653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8654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8655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8656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8657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8658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8659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8660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8661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8662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8663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8664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8665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8666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8667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8668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8669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8670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8671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8672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8673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8674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8675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8676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8677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8678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8679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8680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8681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8682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8683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8684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8685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8686</v>
      </c>
      <c r="C1639" s="57" t="s">
        <v>8687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8688</v>
      </c>
    </row>
    <row r="1640" spans="1:8" x14ac:dyDescent="0.25">
      <c r="A1640" s="31">
        <v>44635</v>
      </c>
      <c r="B1640" s="37" t="s">
        <v>8689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8690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8691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8692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8693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8694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8695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8696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8697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8698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8699</v>
      </c>
      <c r="C1650" s="57" t="s">
        <v>475</v>
      </c>
      <c r="D1650" s="58">
        <v>61185.5</v>
      </c>
      <c r="E1650" s="35" t="s">
        <v>8700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8701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8702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8703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8704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8705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8706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8707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8708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8709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8710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8711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8712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8713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8714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8715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8716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8717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8718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8719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8720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8721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8722</v>
      </c>
      <c r="C1672" s="57" t="s">
        <v>8723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8724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8725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8726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8727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8728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8729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8730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8731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8732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8733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8734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8735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8736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8737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8738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8739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8740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8741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8742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8743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8744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8745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8746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8747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8748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8749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8750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8751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8752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8753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8754</v>
      </c>
      <c r="C1703" s="57" t="s">
        <v>8755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8756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8757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8758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8759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8760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8761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8762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8763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8764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8765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8766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8767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8768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8769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8770</v>
      </c>
      <c r="C1718" s="57" t="s">
        <v>142</v>
      </c>
      <c r="D1718" s="58">
        <v>11187.2</v>
      </c>
      <c r="E1718" s="35" t="s">
        <v>4813</v>
      </c>
      <c r="F1718" s="58">
        <v>0</v>
      </c>
      <c r="G1718" s="59">
        <f>Tabla14[[#This Row],[Importe]]-Tabla14[[#This Row],[Pagado]]</f>
        <v>11187.2</v>
      </c>
      <c r="H1718" s="37" t="s">
        <v>4814</v>
      </c>
    </row>
    <row r="1719" spans="1:8" x14ac:dyDescent="0.25">
      <c r="A1719" s="31">
        <v>44636</v>
      </c>
      <c r="B1719" s="37" t="s">
        <v>8771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8772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8773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8774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8775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8776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8777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8778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8779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8780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8781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8782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8783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8784</v>
      </c>
      <c r="C1732" s="57" t="s">
        <v>414</v>
      </c>
      <c r="D1732" s="58">
        <v>17.98</v>
      </c>
      <c r="E1732" s="35" t="s">
        <v>4813</v>
      </c>
      <c r="F1732" s="58">
        <v>0</v>
      </c>
      <c r="G1732" s="59">
        <f>Tabla14[[#This Row],[Importe]]-Tabla14[[#This Row],[Pagado]]</f>
        <v>17.98</v>
      </c>
      <c r="H1732" s="37" t="s">
        <v>4814</v>
      </c>
    </row>
    <row r="1733" spans="1:8" x14ac:dyDescent="0.25">
      <c r="A1733" s="31">
        <v>44636</v>
      </c>
      <c r="B1733" s="37" t="s">
        <v>8785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8786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8787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8788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8789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8790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8791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8792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8793</v>
      </c>
      <c r="C1741" s="57" t="s">
        <v>8794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8795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8796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8797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8798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8799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8800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8801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8802</v>
      </c>
      <c r="C1749" s="57" t="s">
        <v>8803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8804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8805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8806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8807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8808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8809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8810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8811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8812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8813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8814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8815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8816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8817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8818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8819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8820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8821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8822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8823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8824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8825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8826</v>
      </c>
      <c r="C1772" s="57" t="s">
        <v>8827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8828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8829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8830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8831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8832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8833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8834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8835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8836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8837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8838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8839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8840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8841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8842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8843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8844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8845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8846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8847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8848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8849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8850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8851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8852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8853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8854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8855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8856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8857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8858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8859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8860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8861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8862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8863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8864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8865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8866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8867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8868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8869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8870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8871</v>
      </c>
      <c r="C1816" s="57" t="s">
        <v>142</v>
      </c>
      <c r="D1816" s="58">
        <v>51776.46</v>
      </c>
      <c r="E1816" s="35" t="s">
        <v>4813</v>
      </c>
      <c r="F1816" s="58">
        <v>0</v>
      </c>
      <c r="G1816" s="59">
        <f>Tabla14[[#This Row],[Importe]]-Tabla14[[#This Row],[Pagado]]</f>
        <v>51776.46</v>
      </c>
      <c r="H1816" s="37" t="s">
        <v>4814</v>
      </c>
    </row>
    <row r="1817" spans="1:8" x14ac:dyDescent="0.25">
      <c r="A1817" s="31">
        <v>44637</v>
      </c>
      <c r="B1817" s="37" t="s">
        <v>8872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8873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8874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8875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8876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8877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8878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8879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8880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8881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8882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8883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8884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8885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8886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8887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8888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8889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8890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8891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8892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8893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8894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8895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8896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8897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8898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8899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8900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8901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8902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8903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8904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8905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8906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8907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8908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8909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8910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8911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8912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8913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8914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8915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8916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8917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8918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8919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8920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8921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8922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8923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8924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8925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8926</v>
      </c>
      <c r="C1871" s="57" t="s">
        <v>8927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8928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8929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8930</v>
      </c>
      <c r="C1874" s="57" t="s">
        <v>421</v>
      </c>
      <c r="D1874" s="58">
        <v>9992.6</v>
      </c>
      <c r="E1874" s="35" t="s">
        <v>10570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8931</v>
      </c>
      <c r="C1875" s="57" t="s">
        <v>8932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8933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8934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8935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8936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8937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8938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8939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8940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8941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8942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8943</v>
      </c>
      <c r="C1886" s="57" t="s">
        <v>475</v>
      </c>
      <c r="D1886" s="58">
        <v>43386.6</v>
      </c>
      <c r="E1886" s="35" t="s">
        <v>8944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8945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8946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8947</v>
      </c>
      <c r="C1889" s="57" t="s">
        <v>8948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8949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8950</v>
      </c>
      <c r="C1891" s="57" t="s">
        <v>8951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8952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8953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8954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8955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8956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8957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8958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8959</v>
      </c>
      <c r="C1899" s="57" t="s">
        <v>22</v>
      </c>
      <c r="D1899" s="58">
        <v>14540</v>
      </c>
      <c r="E1899" s="35" t="s">
        <v>8944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8960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8961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8962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8963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8964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8965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8966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8967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8968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8969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8970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8971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8972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8973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8974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8975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8976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8977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8978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8979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8980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8981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8982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8983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8984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8985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8986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8987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8988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8989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8990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8991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8992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8993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8994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8995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8996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8997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8998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8999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9000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9001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9002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9003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9004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9005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9006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9007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9008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9009</v>
      </c>
      <c r="C1949" s="57" t="s">
        <v>142</v>
      </c>
      <c r="D1949" s="58">
        <v>87124.5</v>
      </c>
      <c r="E1949" s="35" t="s">
        <v>4813</v>
      </c>
      <c r="F1949" s="58">
        <v>0</v>
      </c>
      <c r="G1949" s="59">
        <f>Tabla14[[#This Row],[Importe]]-Tabla14[[#This Row],[Pagado]]</f>
        <v>87124.5</v>
      </c>
      <c r="H1949" s="37" t="s">
        <v>4814</v>
      </c>
    </row>
    <row r="1950" spans="1:8" x14ac:dyDescent="0.25">
      <c r="A1950" s="31">
        <v>44638</v>
      </c>
      <c r="B1950" s="37" t="s">
        <v>9010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9011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9012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9013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9014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9015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9016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9017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9018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9019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9020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9021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9022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9023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9024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9025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9026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9027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9028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9029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9030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9031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9032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9033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9034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9035</v>
      </c>
      <c r="C1975" s="57" t="s">
        <v>9036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9037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9038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9039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9040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9041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9042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9043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9044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9045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9046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9047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9048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9049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9050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9051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9052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9053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9054</v>
      </c>
      <c r="C1993" s="57" t="s">
        <v>7445</v>
      </c>
      <c r="D1993" s="58">
        <v>16708.599999999999</v>
      </c>
      <c r="E1993" s="35" t="s">
        <v>9055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9056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9057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9058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9059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9060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9061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9062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9063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9064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9065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9066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9067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9068</v>
      </c>
      <c r="C2006" s="57" t="s">
        <v>475</v>
      </c>
      <c r="D2006" s="58">
        <v>75412</v>
      </c>
      <c r="E2006" s="35" t="s">
        <v>9069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9070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9071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9072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9073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9074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9075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9076</v>
      </c>
      <c r="C2013" s="57" t="s">
        <v>22</v>
      </c>
      <c r="D2013" s="58">
        <v>62875.5</v>
      </c>
      <c r="E2013" s="35" t="s">
        <v>9069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9077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9078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9079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9080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9081</v>
      </c>
      <c r="C2018" s="57" t="s">
        <v>99</v>
      </c>
      <c r="D2018" s="58">
        <v>11835.6</v>
      </c>
      <c r="E2018" s="35" t="s">
        <v>9082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9083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9084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9085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9086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9087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9088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9089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9090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9091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9092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9093</v>
      </c>
      <c r="C2029" s="57" t="s">
        <v>39</v>
      </c>
      <c r="D2029" s="58">
        <v>34261.699999999997</v>
      </c>
      <c r="E2029" s="35" t="s">
        <v>9094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9095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9096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9097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9098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9099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9100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9101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9102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9103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9104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9105</v>
      </c>
      <c r="C2040" s="57" t="s">
        <v>9106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9107</v>
      </c>
    </row>
    <row r="2041" spans="1:8" x14ac:dyDescent="0.25">
      <c r="A2041" s="31">
        <v>44639</v>
      </c>
      <c r="B2041" s="37" t="s">
        <v>9108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9109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9110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9111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9112</v>
      </c>
      <c r="C2045" s="57" t="s">
        <v>142</v>
      </c>
      <c r="D2045" s="58">
        <v>67449.740000000005</v>
      </c>
      <c r="E2045" s="35" t="s">
        <v>4813</v>
      </c>
      <c r="F2045" s="58">
        <v>0</v>
      </c>
      <c r="G2045" s="59">
        <f>Tabla14[[#This Row],[Importe]]-Tabla14[[#This Row],[Pagado]]</f>
        <v>67449.740000000005</v>
      </c>
      <c r="H2045" s="37" t="s">
        <v>4814</v>
      </c>
    </row>
    <row r="2046" spans="1:8" x14ac:dyDescent="0.25">
      <c r="A2046" s="31">
        <v>44639</v>
      </c>
      <c r="B2046" s="37" t="s">
        <v>9113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9114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9115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9116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9117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9118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9119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9120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9121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9122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9123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9124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9125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9126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9127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9128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9129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9130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9131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9132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9133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9134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9135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9136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9137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9138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9139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9140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9141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9142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9143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9144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9145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9146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9147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9148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9149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9150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9151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9152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9153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9154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9155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9156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9157</v>
      </c>
      <c r="C2090" s="57" t="s">
        <v>75</v>
      </c>
      <c r="D2090" s="58">
        <v>17323.2</v>
      </c>
      <c r="E2090" s="35" t="s">
        <v>8944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9158</v>
      </c>
      <c r="C2091" s="57" t="s">
        <v>142</v>
      </c>
      <c r="D2091" s="58">
        <v>4430.8</v>
      </c>
      <c r="E2091" s="35" t="s">
        <v>4813</v>
      </c>
      <c r="F2091" s="58">
        <v>0</v>
      </c>
      <c r="G2091" s="59">
        <f>Tabla14[[#This Row],[Importe]]-Tabla14[[#This Row],[Pagado]]</f>
        <v>4430.8</v>
      </c>
      <c r="H2091" s="37" t="s">
        <v>4814</v>
      </c>
    </row>
    <row r="2092" spans="1:8" x14ac:dyDescent="0.25">
      <c r="A2092" s="31">
        <v>44639</v>
      </c>
      <c r="B2092" s="37" t="s">
        <v>9159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9160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9161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9162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9163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9164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9165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9166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9167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9168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9169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9170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9171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9172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9173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9174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9175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9176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9177</v>
      </c>
      <c r="C2110" s="57" t="s">
        <v>9178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9179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9180</v>
      </c>
      <c r="C2112" s="57" t="s">
        <v>142</v>
      </c>
      <c r="D2112" s="58">
        <v>6400</v>
      </c>
      <c r="E2112" s="35" t="s">
        <v>4813</v>
      </c>
      <c r="F2112" s="58">
        <v>0</v>
      </c>
      <c r="G2112" s="59">
        <f>Tabla14[[#This Row],[Importe]]-Tabla14[[#This Row],[Pagado]]</f>
        <v>6400</v>
      </c>
      <c r="H2112" s="37" t="s">
        <v>4814</v>
      </c>
    </row>
    <row r="2113" spans="1:8" x14ac:dyDescent="0.25">
      <c r="A2113" s="31">
        <v>44639</v>
      </c>
      <c r="B2113" s="37" t="s">
        <v>9181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9182</v>
      </c>
      <c r="C2114" s="57" t="s">
        <v>9183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9184</v>
      </c>
    </row>
    <row r="2115" spans="1:8" x14ac:dyDescent="0.25">
      <c r="A2115" s="31">
        <v>44639</v>
      </c>
      <c r="B2115" s="37" t="s">
        <v>9185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9186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9187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9188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9189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9190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9191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9192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9193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9194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9195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9196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9197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9198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9199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9200</v>
      </c>
      <c r="C2130" s="57" t="s">
        <v>9201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9202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9203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9204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9205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9206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9207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9208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9209</v>
      </c>
      <c r="C2138" s="57" t="s">
        <v>2020</v>
      </c>
      <c r="D2138" s="58">
        <v>32814.99</v>
      </c>
      <c r="E2138" s="35" t="s">
        <v>9210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9211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9212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9213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9214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9215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9216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9217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9218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9219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9220</v>
      </c>
      <c r="C2148" s="57" t="s">
        <v>475</v>
      </c>
      <c r="D2148" s="58">
        <v>44313.4</v>
      </c>
      <c r="E2148" s="35" t="s">
        <v>9221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9222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9223</v>
      </c>
      <c r="C2150" s="57" t="s">
        <v>22</v>
      </c>
      <c r="D2150" s="58">
        <v>48579</v>
      </c>
      <c r="E2150" s="35" t="s">
        <v>9082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9224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9225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9226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9227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9228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9229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9230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9231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9232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9233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9234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9235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9236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9237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9238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9239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9240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9241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9242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9243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9244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9245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9246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9247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9248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9249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9250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9251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9252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9253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9254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9255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9256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9257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9258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9259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9260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9261</v>
      </c>
      <c r="C2188" s="57" t="s">
        <v>475</v>
      </c>
      <c r="D2188" s="58">
        <v>98033.2</v>
      </c>
      <c r="E2188" s="35" t="s">
        <v>9262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9263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9264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9265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9266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9267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9268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9269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9270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9271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9272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9273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9274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9275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9276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9277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9278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9279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9280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9281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9282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9283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9284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9285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9286</v>
      </c>
      <c r="C2212" s="57" t="s">
        <v>93</v>
      </c>
      <c r="D2212" s="58">
        <v>6333.6</v>
      </c>
      <c r="E2212" s="35" t="s">
        <v>9094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9287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9288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9289</v>
      </c>
      <c r="C2215" s="57" t="s">
        <v>142</v>
      </c>
      <c r="D2215" s="58">
        <v>129051.65</v>
      </c>
      <c r="E2215" s="35" t="s">
        <v>4813</v>
      </c>
      <c r="F2215" s="58">
        <v>0</v>
      </c>
      <c r="G2215" s="59">
        <f>Tabla14[[#This Row],[Importe]]-Tabla14[[#This Row],[Pagado]]</f>
        <v>129051.65</v>
      </c>
      <c r="H2215" s="37" t="s">
        <v>4814</v>
      </c>
    </row>
    <row r="2216" spans="1:8" x14ac:dyDescent="0.25">
      <c r="A2216" s="31">
        <v>44641</v>
      </c>
      <c r="B2216" s="37" t="s">
        <v>9290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9291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9292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9293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9294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9295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9296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9297</v>
      </c>
      <c r="C2223" s="57" t="s">
        <v>142</v>
      </c>
      <c r="D2223" s="58">
        <v>9483.7999999999993</v>
      </c>
      <c r="E2223" s="35" t="s">
        <v>4813</v>
      </c>
      <c r="F2223" s="58">
        <v>0</v>
      </c>
      <c r="G2223" s="59">
        <f>Tabla14[[#This Row],[Importe]]-Tabla14[[#This Row],[Pagado]]</f>
        <v>9483.7999999999993</v>
      </c>
      <c r="H2223" s="37" t="s">
        <v>4814</v>
      </c>
    </row>
    <row r="2224" spans="1:8" x14ac:dyDescent="0.25">
      <c r="A2224" s="31">
        <v>44641</v>
      </c>
      <c r="B2224" s="37" t="s">
        <v>9298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9299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9300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9301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9302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9303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9304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9305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9306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9307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9308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9309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9310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9311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9312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9313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9314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9315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9316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9317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9318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9319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9320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9321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9322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9323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9324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9325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9326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9327</v>
      </c>
      <c r="C2253" s="57" t="s">
        <v>9328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9329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9330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9331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9332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9333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9334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9335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9336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9337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9338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9339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9340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9341</v>
      </c>
      <c r="C2266" s="57" t="s">
        <v>414</v>
      </c>
      <c r="D2266" s="58">
        <v>15746.4</v>
      </c>
      <c r="E2266" s="35" t="s">
        <v>4813</v>
      </c>
      <c r="F2266" s="58">
        <v>0</v>
      </c>
      <c r="G2266" s="59">
        <f>Tabla14[[#This Row],[Importe]]-Tabla14[[#This Row],[Pagado]]</f>
        <v>15746.4</v>
      </c>
      <c r="H2266" s="37" t="s">
        <v>4814</v>
      </c>
    </row>
    <row r="2267" spans="1:8" x14ac:dyDescent="0.25">
      <c r="A2267" s="31">
        <v>44641</v>
      </c>
      <c r="B2267" s="37" t="s">
        <v>9342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9343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9344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9345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9346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9347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9348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9349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9350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9351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9352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9353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9354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9355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9356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9357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9358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9359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9360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9361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9362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9363</v>
      </c>
      <c r="C2288" s="57" t="s">
        <v>9364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9365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9366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9367</v>
      </c>
      <c r="C2291" s="57" t="s">
        <v>9368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9369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9370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9371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9372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9373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9374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9375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9376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9377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9378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9379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9380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9381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9382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9383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9384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9385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9386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9387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9388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9389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9390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9391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9392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9393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9394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9395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9396</v>
      </c>
      <c r="C2319" s="57" t="s">
        <v>99</v>
      </c>
      <c r="D2319" s="58">
        <v>6334.2</v>
      </c>
      <c r="E2319" s="35" t="s">
        <v>9262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9397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9398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9399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9400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9401</v>
      </c>
    </row>
    <row r="2324" spans="1:8" x14ac:dyDescent="0.25">
      <c r="A2324" s="31">
        <v>44642</v>
      </c>
      <c r="B2324" s="37" t="s">
        <v>9402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9403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9404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9405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9406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9407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9408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9409</v>
      </c>
      <c r="C2331" s="57" t="s">
        <v>9410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9411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9412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9413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9414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9415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9416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9417</v>
      </c>
      <c r="C2338" s="57" t="s">
        <v>9418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9419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9420</v>
      </c>
      <c r="C2340" s="57" t="s">
        <v>9421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9422</v>
      </c>
    </row>
    <row r="2341" spans="1:8" x14ac:dyDescent="0.25">
      <c r="A2341" s="31">
        <v>44642</v>
      </c>
      <c r="B2341" s="37" t="s">
        <v>9423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9424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9425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9426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9427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9428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9429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x14ac:dyDescent="0.25">
      <c r="A2348" s="31">
        <v>44642</v>
      </c>
      <c r="B2348" s="37" t="s">
        <v>9430</v>
      </c>
      <c r="C2348" s="57" t="s">
        <v>275</v>
      </c>
      <c r="D2348" s="58">
        <v>89534.5</v>
      </c>
      <c r="E2348" s="35">
        <v>44652</v>
      </c>
      <c r="F2348" s="58">
        <v>62693.96</v>
      </c>
      <c r="G2348" s="59">
        <f>Tabla14[[#This Row],[Importe]]-Tabla14[[#This Row],[Pagado]]</f>
        <v>26840.54</v>
      </c>
      <c r="H2348" s="37" t="s">
        <v>1695</v>
      </c>
    </row>
    <row r="2349" spans="1:8" x14ac:dyDescent="0.25">
      <c r="A2349" s="31">
        <v>44642</v>
      </c>
      <c r="B2349" s="37" t="s">
        <v>9431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9432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9433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9434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9435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9436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9437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9438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9439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9440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9441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9442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9443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9444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9445</v>
      </c>
      <c r="C2363" s="57" t="s">
        <v>142</v>
      </c>
      <c r="D2363" s="58">
        <v>9623.1</v>
      </c>
      <c r="E2363" s="35" t="s">
        <v>4813</v>
      </c>
      <c r="F2363" s="58">
        <v>0</v>
      </c>
      <c r="G2363" s="59">
        <f>Tabla14[[#This Row],[Importe]]-Tabla14[[#This Row],[Pagado]]</f>
        <v>9623.1</v>
      </c>
      <c r="H2363" s="37" t="s">
        <v>4814</v>
      </c>
    </row>
    <row r="2364" spans="1:8" x14ac:dyDescent="0.25">
      <c r="A2364" s="31">
        <v>44642</v>
      </c>
      <c r="B2364" s="37" t="s">
        <v>9446</v>
      </c>
      <c r="C2364" s="57" t="s">
        <v>9447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9448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9449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9450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9451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9452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9453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9454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9455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9456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9457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9458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9459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9460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9461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9462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9463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9464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9465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9466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9467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9468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9469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9470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9471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9472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9473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9474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9475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9476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9477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9478</v>
      </c>
      <c r="C2395" s="57" t="s">
        <v>142</v>
      </c>
      <c r="D2395" s="58">
        <v>869.4</v>
      </c>
      <c r="E2395" s="35" t="s">
        <v>4813</v>
      </c>
      <c r="F2395" s="58">
        <v>0</v>
      </c>
      <c r="G2395" s="59">
        <f>Tabla14[[#This Row],[Importe]]-Tabla14[[#This Row],[Pagado]]</f>
        <v>869.4</v>
      </c>
      <c r="H2395" s="37" t="s">
        <v>4814</v>
      </c>
    </row>
    <row r="2396" spans="1:8" x14ac:dyDescent="0.25">
      <c r="A2396" s="31">
        <v>44642</v>
      </c>
      <c r="B2396" s="37" t="s">
        <v>9479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9480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9481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9482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9483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9484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9485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9486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9487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9488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9489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9490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9491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9492</v>
      </c>
      <c r="C2409" s="57" t="s">
        <v>475</v>
      </c>
      <c r="D2409" s="58">
        <v>103078</v>
      </c>
      <c r="E2409" s="35" t="s">
        <v>9493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9494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9495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9496</v>
      </c>
      <c r="C2412" s="57" t="s">
        <v>9418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9497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9498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9499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9500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9501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9502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9503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9504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9505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9506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9507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9508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9509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9510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9511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9512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9513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9514</v>
      </c>
      <c r="C2430" s="57" t="s">
        <v>9515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9516</v>
      </c>
    </row>
    <row r="2431" spans="1:8" x14ac:dyDescent="0.25">
      <c r="A2431" s="31">
        <v>44643</v>
      </c>
      <c r="B2431" s="37" t="s">
        <v>9517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9518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9519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9520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9521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9522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9523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9524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9525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9526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9527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9528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9529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9530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9531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9532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9533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9534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9535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9536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9537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9538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9539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9540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9541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9542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9543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9544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9545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9546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9547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9548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9549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9550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9551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9552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9553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9554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9555</v>
      </c>
      <c r="C2469" s="57" t="s">
        <v>142</v>
      </c>
      <c r="D2469" s="58">
        <v>7771.4</v>
      </c>
      <c r="E2469" s="35" t="s">
        <v>4813</v>
      </c>
      <c r="F2469" s="58">
        <v>0</v>
      </c>
      <c r="G2469" s="59">
        <f>Tabla14[[#This Row],[Importe]]-Tabla14[[#This Row],[Pagado]]</f>
        <v>7771.4</v>
      </c>
      <c r="H2469" s="37" t="s">
        <v>4814</v>
      </c>
    </row>
    <row r="2470" spans="1:8" x14ac:dyDescent="0.25">
      <c r="A2470" s="31">
        <v>44643</v>
      </c>
      <c r="B2470" s="37" t="s">
        <v>9556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9557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9558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9559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9560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9561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9562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9563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9564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9565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9566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9567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9568</v>
      </c>
      <c r="C2482" s="57" t="s">
        <v>9569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9570</v>
      </c>
    </row>
    <row r="2483" spans="1:8" x14ac:dyDescent="0.25">
      <c r="A2483" s="31">
        <v>44643</v>
      </c>
      <c r="B2483" s="37" t="s">
        <v>9571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9572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9573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9574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9575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9576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9577</v>
      </c>
      <c r="C2489" s="57" t="s">
        <v>275</v>
      </c>
      <c r="D2489" s="58">
        <v>80330.600000000006</v>
      </c>
      <c r="E2489" s="35" t="s">
        <v>4813</v>
      </c>
      <c r="F2489" s="58">
        <v>0</v>
      </c>
      <c r="G2489" s="59">
        <f>Tabla14[[#This Row],[Importe]]-Tabla14[[#This Row],[Pagado]]</f>
        <v>80330.600000000006</v>
      </c>
      <c r="H2489" s="37" t="s">
        <v>4814</v>
      </c>
    </row>
    <row r="2490" spans="1:8" x14ac:dyDescent="0.25">
      <c r="A2490" s="31">
        <v>44643</v>
      </c>
      <c r="B2490" s="37" t="s">
        <v>9578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9579</v>
      </c>
      <c r="C2491" s="57" t="s">
        <v>9580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9581</v>
      </c>
      <c r="C2492" s="57" t="s">
        <v>9580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9582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9583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9584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9585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9586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9587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9588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9589</v>
      </c>
      <c r="C2500" s="57" t="s">
        <v>9590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9591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9592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9593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9594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9595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9596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9597</v>
      </c>
      <c r="C2507" s="57" t="s">
        <v>414</v>
      </c>
      <c r="D2507" s="58">
        <v>6285.6</v>
      </c>
      <c r="E2507" s="35" t="s">
        <v>4813</v>
      </c>
      <c r="F2507" s="58">
        <v>0</v>
      </c>
      <c r="G2507" s="59">
        <f>Tabla14[[#This Row],[Importe]]-Tabla14[[#This Row],[Pagado]]</f>
        <v>6285.6</v>
      </c>
      <c r="H2507" s="37" t="s">
        <v>4814</v>
      </c>
    </row>
    <row r="2508" spans="1:8" x14ac:dyDescent="0.25">
      <c r="A2508" s="31">
        <v>44643</v>
      </c>
      <c r="B2508" s="37" t="s">
        <v>9598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9599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9600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9601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9602</v>
      </c>
      <c r="C2512" s="57" t="s">
        <v>9590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9603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9604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9605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9606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9607</v>
      </c>
      <c r="C2517" s="57" t="s">
        <v>9590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9608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9609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9610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9611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9612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9613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9614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9615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9616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9617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9618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9619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9620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9621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9622</v>
      </c>
      <c r="C2532" s="57" t="s">
        <v>475</v>
      </c>
      <c r="D2532" s="58">
        <v>60935</v>
      </c>
      <c r="E2532" s="35" t="s">
        <v>9623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9624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9625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9626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9627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9628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9629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9630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9631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9632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9633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9634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9635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9636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9637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9638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9639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9640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9641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9642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9643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9644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9645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9646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9647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9648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9649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9650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9651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9652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9653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9654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9655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9656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9657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9658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9659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9660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9661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9662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9663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9664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9665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9666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9667</v>
      </c>
      <c r="C2576" s="57" t="s">
        <v>142</v>
      </c>
      <c r="D2576" s="58">
        <v>46801.67</v>
      </c>
      <c r="E2576" s="35" t="s">
        <v>4813</v>
      </c>
      <c r="F2576" s="58">
        <v>0</v>
      </c>
      <c r="G2576" s="59">
        <f>Tabla14[[#This Row],[Importe]]-Tabla14[[#This Row],[Pagado]]</f>
        <v>46801.67</v>
      </c>
      <c r="H2576" s="37" t="s">
        <v>4814</v>
      </c>
    </row>
    <row r="2577" spans="1:8" x14ac:dyDescent="0.25">
      <c r="A2577" s="31">
        <v>44644</v>
      </c>
      <c r="B2577" s="37" t="s">
        <v>9668</v>
      </c>
      <c r="C2577" s="57" t="s">
        <v>9669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9670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9671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9672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9673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9674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9675</v>
      </c>
      <c r="C2583" s="57" t="s">
        <v>9676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9677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9678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9679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9680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9681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9682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9683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9684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9685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9686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9687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9688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9689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9690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9691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9692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9693</v>
      </c>
      <c r="C2600" s="57" t="s">
        <v>67</v>
      </c>
      <c r="D2600" s="58">
        <v>10234.5</v>
      </c>
      <c r="E2600" s="35" t="s">
        <v>9493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9694</v>
      </c>
      <c r="C2601" s="57" t="s">
        <v>275</v>
      </c>
      <c r="D2601" s="58">
        <v>8190</v>
      </c>
      <c r="E2601" s="35" t="s">
        <v>4813</v>
      </c>
      <c r="F2601" s="58">
        <v>0</v>
      </c>
      <c r="G2601" s="59">
        <f>Tabla14[[#This Row],[Importe]]-Tabla14[[#This Row],[Pagado]]</f>
        <v>8190</v>
      </c>
      <c r="H2601" s="37" t="s">
        <v>4814</v>
      </c>
    </row>
    <row r="2602" spans="1:8" x14ac:dyDescent="0.25">
      <c r="A2602" s="31">
        <v>44644</v>
      </c>
      <c r="B2602" s="37" t="s">
        <v>9695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9696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9697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9698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9699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9700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9701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9702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9703</v>
      </c>
      <c r="C2610" s="57" t="s">
        <v>9704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9705</v>
      </c>
    </row>
    <row r="2611" spans="1:8" x14ac:dyDescent="0.25">
      <c r="A2611" s="31">
        <v>44644</v>
      </c>
      <c r="B2611" s="37" t="s">
        <v>9706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9707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9708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9709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9710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9711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9712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9713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9714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9715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9716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9717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9718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9719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9720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9721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9722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9723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9724</v>
      </c>
      <c r="C2629" s="57" t="s">
        <v>275</v>
      </c>
      <c r="D2629" s="58">
        <v>3800</v>
      </c>
      <c r="E2629" s="35" t="s">
        <v>4813</v>
      </c>
      <c r="F2629" s="58">
        <v>0</v>
      </c>
      <c r="G2629" s="59">
        <f>Tabla14[[#This Row],[Importe]]-Tabla14[[#This Row],[Pagado]]</f>
        <v>3800</v>
      </c>
      <c r="H2629" s="37" t="s">
        <v>4814</v>
      </c>
    </row>
    <row r="2630" spans="1:8" x14ac:dyDescent="0.25">
      <c r="A2630" s="31">
        <v>44644</v>
      </c>
      <c r="B2630" s="37" t="s">
        <v>9725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9726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9727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9728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9729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9730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9731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9732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9733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9734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9735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9736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9737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9738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9739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9740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9741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9742</v>
      </c>
      <c r="C2647" s="57" t="s">
        <v>475</v>
      </c>
      <c r="D2647" s="58">
        <v>39523.199999999997</v>
      </c>
      <c r="E2647" s="35" t="s">
        <v>9743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9744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9745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9746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9747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9748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9749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9750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9751</v>
      </c>
      <c r="C2655" s="57" t="s">
        <v>22</v>
      </c>
      <c r="D2655" s="58">
        <v>19635.2</v>
      </c>
      <c r="E2655" s="35" t="s">
        <v>9743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9752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9753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9754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9755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9756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9757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9758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9759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9760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9761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9762</v>
      </c>
      <c r="C2666" s="57" t="s">
        <v>39</v>
      </c>
      <c r="D2666" s="58">
        <v>15100.5</v>
      </c>
      <c r="E2666" s="35" t="s">
        <v>9623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9763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9764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9765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9766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9767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9768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9769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9770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9771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9772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9773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9774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9775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9776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9777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9778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9779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9780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9781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9782</v>
      </c>
      <c r="C2686" s="57" t="s">
        <v>9783</v>
      </c>
      <c r="D2686" s="58">
        <v>36954.449999999997</v>
      </c>
      <c r="E2686" s="35" t="s">
        <v>4813</v>
      </c>
      <c r="F2686" s="58">
        <v>0</v>
      </c>
      <c r="G2686" s="59">
        <f>Tabla14[[#This Row],[Importe]]-Tabla14[[#This Row],[Pagado]]</f>
        <v>36954.449999999997</v>
      </c>
      <c r="H2686" s="37" t="s">
        <v>4814</v>
      </c>
    </row>
    <row r="2687" spans="1:8" x14ac:dyDescent="0.25">
      <c r="A2687" s="31">
        <v>44645</v>
      </c>
      <c r="B2687" s="37" t="s">
        <v>9784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9785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9786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9787</v>
      </c>
      <c r="C2690" s="57" t="s">
        <v>142</v>
      </c>
      <c r="D2690" s="58">
        <v>106305.33</v>
      </c>
      <c r="E2690" s="35" t="s">
        <v>4813</v>
      </c>
      <c r="F2690" s="58">
        <v>0</v>
      </c>
      <c r="G2690" s="59">
        <f>Tabla14[[#This Row],[Importe]]-Tabla14[[#This Row],[Pagado]]</f>
        <v>106305.33</v>
      </c>
      <c r="H2690" s="37" t="s">
        <v>4814</v>
      </c>
    </row>
    <row r="2691" spans="1:8" x14ac:dyDescent="0.25">
      <c r="A2691" s="31">
        <v>44645</v>
      </c>
      <c r="B2691" s="37" t="s">
        <v>9788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9789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9790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9791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9792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9793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9794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9795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9796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9797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9798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9799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9800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9801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9802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9803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9804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9805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9806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9807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9808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9809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9810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9811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9812</v>
      </c>
      <c r="C2715" s="57" t="s">
        <v>592</v>
      </c>
      <c r="D2715" s="58">
        <v>28095.599999999999</v>
      </c>
      <c r="E2715" s="35" t="s">
        <v>9813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9814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9815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x14ac:dyDescent="0.25">
      <c r="A2718" s="31">
        <v>44645</v>
      </c>
      <c r="B2718" s="37" t="s">
        <v>9816</v>
      </c>
      <c r="C2718" s="57" t="s">
        <v>133</v>
      </c>
      <c r="D2718" s="58">
        <v>24796.799999999999</v>
      </c>
      <c r="E2718" s="35" t="s">
        <v>9817</v>
      </c>
      <c r="F2718" s="58">
        <f>1700</f>
        <v>1700</v>
      </c>
      <c r="G2718" s="59">
        <f>Tabla14[[#This Row],[Importe]]-Tabla14[[#This Row],[Pagado]]</f>
        <v>23096.799999999999</v>
      </c>
      <c r="H2718" s="37" t="s">
        <v>1695</v>
      </c>
    </row>
    <row r="2719" spans="1:8" x14ac:dyDescent="0.25">
      <c r="A2719" s="31">
        <v>44645</v>
      </c>
      <c r="B2719" s="37" t="s">
        <v>9818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9819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9820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9821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9822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9823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9824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9825</v>
      </c>
      <c r="C2726" s="57" t="s">
        <v>275</v>
      </c>
      <c r="D2726" s="58">
        <v>25562.7</v>
      </c>
      <c r="E2726" s="35" t="s">
        <v>4813</v>
      </c>
      <c r="F2726" s="58">
        <v>0</v>
      </c>
      <c r="G2726" s="59">
        <f>Tabla14[[#This Row],[Importe]]-Tabla14[[#This Row],[Pagado]]</f>
        <v>25562.7</v>
      </c>
      <c r="H2726" s="37" t="s">
        <v>4814</v>
      </c>
    </row>
    <row r="2727" spans="1:8" x14ac:dyDescent="0.25">
      <c r="A2727" s="31">
        <v>44645</v>
      </c>
      <c r="B2727" s="37" t="s">
        <v>9826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9827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9828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9829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9830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9831</v>
      </c>
      <c r="C2732" s="57" t="s">
        <v>9832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9833</v>
      </c>
      <c r="C2733" s="57" t="s">
        <v>414</v>
      </c>
      <c r="D2733" s="58">
        <v>89.83</v>
      </c>
      <c r="E2733" s="35" t="s">
        <v>4813</v>
      </c>
      <c r="F2733" s="58">
        <v>0</v>
      </c>
      <c r="G2733" s="59">
        <f>Tabla14[[#This Row],[Importe]]-Tabla14[[#This Row],[Pagado]]</f>
        <v>89.83</v>
      </c>
      <c r="H2733" s="37" t="s">
        <v>4814</v>
      </c>
    </row>
    <row r="2734" spans="1:8" x14ac:dyDescent="0.25">
      <c r="A2734" s="31">
        <v>44645</v>
      </c>
      <c r="B2734" s="37" t="s">
        <v>9834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9835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9836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9837</v>
      </c>
      <c r="C2737" s="57" t="s">
        <v>9838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9705</v>
      </c>
    </row>
    <row r="2738" spans="1:8" x14ac:dyDescent="0.25">
      <c r="A2738" s="31">
        <v>44645</v>
      </c>
      <c r="B2738" s="37" t="s">
        <v>9839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9840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9841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9842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9843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9844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9845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9846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9847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9848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9849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9850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9851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9852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9853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9854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9855</v>
      </c>
      <c r="C2754" s="57" t="s">
        <v>196</v>
      </c>
      <c r="D2754" s="58">
        <v>2400</v>
      </c>
      <c r="E2754" s="35" t="s">
        <v>8625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9856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9857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9858</v>
      </c>
      <c r="C2757" s="57" t="s">
        <v>9859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9860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9861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9862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9863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9864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9865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9866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9867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9868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9869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9870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9871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9872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9873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9874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9875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9876</v>
      </c>
      <c r="C2774" s="57" t="s">
        <v>475</v>
      </c>
      <c r="D2774" s="58">
        <v>46736.2</v>
      </c>
      <c r="E2774" s="35" t="s">
        <v>9877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9878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9879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9880</v>
      </c>
      <c r="C2777" s="57" t="s">
        <v>22</v>
      </c>
      <c r="D2777" s="58">
        <v>64167.1</v>
      </c>
      <c r="E2777" s="35" t="s">
        <v>9877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9881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9882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9883</v>
      </c>
      <c r="C2780" s="57" t="s">
        <v>9418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9884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9885</v>
      </c>
      <c r="C2782" s="57" t="s">
        <v>75</v>
      </c>
      <c r="D2782" s="58">
        <v>18311.400000000001</v>
      </c>
      <c r="E2782" s="35" t="s">
        <v>9743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9886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9887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9888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9889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9890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9891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9892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9893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9894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9895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9896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9897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9898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9899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9900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9901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9902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9903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9904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9905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9906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9907</v>
      </c>
      <c r="C2804" s="61" t="s">
        <v>9183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9908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9909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9910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9911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9912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9913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9914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9915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9916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9917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9918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9919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9920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9921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9922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9923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9924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9925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9926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9927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9928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9929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9930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9931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9932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9933</v>
      </c>
      <c r="C2830" s="57" t="s">
        <v>275</v>
      </c>
      <c r="D2830" s="58">
        <v>143079.06</v>
      </c>
      <c r="E2830" s="35" t="s">
        <v>4813</v>
      </c>
      <c r="F2830" s="58">
        <v>0</v>
      </c>
      <c r="G2830" s="59">
        <f>Tabla14[[#This Row],[Importe]]-Tabla14[[#This Row],[Pagado]]</f>
        <v>143079.06</v>
      </c>
      <c r="H2830" s="37" t="s">
        <v>4814</v>
      </c>
    </row>
    <row r="2831" spans="1:8" x14ac:dyDescent="0.25">
      <c r="A2831" s="31">
        <v>44646</v>
      </c>
      <c r="B2831" s="37" t="s">
        <v>9934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9935</v>
      </c>
      <c r="C2832" s="57" t="s">
        <v>196</v>
      </c>
      <c r="D2832" s="58">
        <v>100244.2</v>
      </c>
      <c r="E2832" s="35" t="s">
        <v>8625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9936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9937</v>
      </c>
      <c r="C2834" s="57" t="s">
        <v>196</v>
      </c>
      <c r="D2834" s="58">
        <v>400</v>
      </c>
      <c r="E2834" s="35" t="s">
        <v>8625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9938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9939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9940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9941</v>
      </c>
      <c r="C2838" s="57" t="s">
        <v>9942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9943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9944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9945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9946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9947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9948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9949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9950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9951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9952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9953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9954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9955</v>
      </c>
      <c r="C2851" s="57" t="s">
        <v>142</v>
      </c>
      <c r="D2851" s="58">
        <v>49908.18</v>
      </c>
      <c r="E2851" s="35" t="s">
        <v>4813</v>
      </c>
      <c r="F2851" s="58">
        <v>0</v>
      </c>
      <c r="G2851" s="59">
        <f>Tabla14[[#This Row],[Importe]]-Tabla14[[#This Row],[Pagado]]</f>
        <v>49908.18</v>
      </c>
      <c r="H2851" s="37" t="s">
        <v>4814</v>
      </c>
    </row>
    <row r="2852" spans="1:8" x14ac:dyDescent="0.25">
      <c r="A2852" s="31">
        <v>44646</v>
      </c>
      <c r="B2852" s="37" t="s">
        <v>9956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9957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9958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9959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9960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9961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9962</v>
      </c>
      <c r="C2858" s="57" t="s">
        <v>9832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9963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9964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9965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9966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9967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9968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9969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9970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9971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9972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9973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9974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9975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9976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9977</v>
      </c>
      <c r="C2873" s="57" t="s">
        <v>16</v>
      </c>
      <c r="D2873" s="58">
        <v>934.8</v>
      </c>
      <c r="E2873" s="35" t="s">
        <v>9978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9979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9980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9981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9982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9983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9984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9985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9986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9987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9988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9989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9990</v>
      </c>
      <c r="C2885" s="57" t="s">
        <v>681</v>
      </c>
      <c r="D2885" s="58">
        <v>5.47</v>
      </c>
      <c r="E2885" s="35" t="s">
        <v>8625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9991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9992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9993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9994</v>
      </c>
      <c r="C2889" s="57" t="s">
        <v>275</v>
      </c>
      <c r="D2889" s="58">
        <v>56492.44</v>
      </c>
      <c r="E2889" s="35" t="s">
        <v>4813</v>
      </c>
      <c r="F2889" s="58">
        <v>0</v>
      </c>
      <c r="G2889" s="59">
        <f>Tabla14[[#This Row],[Importe]]-Tabla14[[#This Row],[Pagado]]</f>
        <v>56492.44</v>
      </c>
      <c r="H2889" s="37" t="s">
        <v>4814</v>
      </c>
    </row>
    <row r="2890" spans="1:8" x14ac:dyDescent="0.25">
      <c r="A2890" s="31">
        <v>44646</v>
      </c>
      <c r="B2890" s="37" t="s">
        <v>9995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9996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9997</v>
      </c>
      <c r="C2892" s="57" t="s">
        <v>9998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9999</v>
      </c>
      <c r="C2893" s="57" t="s">
        <v>9998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10000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10001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10002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10003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10004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10005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10006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10007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10008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10009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10010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10011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10012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10013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10014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10015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10016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10017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10018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10019</v>
      </c>
    </row>
    <row r="2913" spans="1:8" x14ac:dyDescent="0.25">
      <c r="A2913" s="31">
        <v>44646</v>
      </c>
      <c r="B2913" s="37" t="s">
        <v>10020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10021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10022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10023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10024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10025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10026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10027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10028</v>
      </c>
      <c r="C2921" s="57" t="s">
        <v>475</v>
      </c>
      <c r="D2921" s="58">
        <v>49632.1</v>
      </c>
      <c r="E2921" s="35" t="s">
        <v>10029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10030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10031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10032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10033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10034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10035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10036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10037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10038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10039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10040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10041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10042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10043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10044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10045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10046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10047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10048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10049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10050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10051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10052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10053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10054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10055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10056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10057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10058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10059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10060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10061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10062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10063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10064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10065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10066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10067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10068</v>
      </c>
      <c r="C2960" s="57" t="s">
        <v>196</v>
      </c>
      <c r="D2960" s="58">
        <v>2696.4</v>
      </c>
      <c r="E2960" s="35" t="s">
        <v>8625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10069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10070</v>
      </c>
      <c r="C2962" s="57" t="s">
        <v>196</v>
      </c>
      <c r="D2962" s="58">
        <v>7911.2</v>
      </c>
      <c r="E2962" s="35" t="s">
        <v>8625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10071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10072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10073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10074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10075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10076</v>
      </c>
      <c r="C2968" s="57" t="s">
        <v>475</v>
      </c>
      <c r="D2968" s="58">
        <v>76210.899999999994</v>
      </c>
      <c r="E2968" s="35" t="s">
        <v>10077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10078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10079</v>
      </c>
      <c r="C2970" s="57" t="s">
        <v>275</v>
      </c>
      <c r="D2970" s="58">
        <v>44298.6</v>
      </c>
      <c r="E2970" s="35" t="s">
        <v>4813</v>
      </c>
      <c r="F2970" s="58">
        <v>0</v>
      </c>
      <c r="G2970" s="59">
        <f>Tabla14[[#This Row],[Importe]]-Tabla14[[#This Row],[Pagado]]</f>
        <v>44298.6</v>
      </c>
      <c r="H2970" s="37" t="s">
        <v>4814</v>
      </c>
    </row>
    <row r="2971" spans="1:8" x14ac:dyDescent="0.25">
      <c r="A2971" s="31">
        <v>44648</v>
      </c>
      <c r="B2971" s="37" t="s">
        <v>10080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10081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10082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10083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10084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10085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10086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10087</v>
      </c>
      <c r="C2978" s="57" t="s">
        <v>142</v>
      </c>
      <c r="D2978" s="58">
        <v>10026.200000000001</v>
      </c>
      <c r="E2978" s="35" t="s">
        <v>4813</v>
      </c>
      <c r="F2978" s="58">
        <v>0</v>
      </c>
      <c r="G2978" s="59">
        <f>Tabla14[[#This Row],[Importe]]-Tabla14[[#This Row],[Pagado]]</f>
        <v>10026.200000000001</v>
      </c>
      <c r="H2978" s="37" t="s">
        <v>4814</v>
      </c>
    </row>
    <row r="2979" spans="1:8" x14ac:dyDescent="0.25">
      <c r="A2979" s="31">
        <v>44648</v>
      </c>
      <c r="B2979" s="37" t="s">
        <v>10088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10089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10090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10091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10092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10093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10094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10095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10096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10097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10098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10099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10100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10101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10102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10103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10104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10105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10106</v>
      </c>
      <c r="C2997" s="57" t="s">
        <v>99</v>
      </c>
      <c r="D2997" s="58">
        <v>4963.8</v>
      </c>
      <c r="E2997" s="35" t="s">
        <v>10107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10108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10109</v>
      </c>
      <c r="C2999" s="57" t="s">
        <v>9783</v>
      </c>
      <c r="D2999" s="58">
        <v>33296.300000000003</v>
      </c>
      <c r="E2999" s="35" t="s">
        <v>4813</v>
      </c>
      <c r="F2999" s="58">
        <v>0</v>
      </c>
      <c r="G2999" s="59">
        <f>Tabla14[[#This Row],[Importe]]-Tabla14[[#This Row],[Pagado]]</f>
        <v>33296.300000000003</v>
      </c>
      <c r="H2999" s="37" t="s">
        <v>4814</v>
      </c>
    </row>
    <row r="3000" spans="1:8" x14ac:dyDescent="0.25">
      <c r="A3000" s="31">
        <v>44648</v>
      </c>
      <c r="B3000" s="37" t="s">
        <v>10110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10111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10112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10113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10114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10115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10116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10117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10118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10119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10120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10121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10122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10123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10124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10125</v>
      </c>
      <c r="C3015" s="57" t="s">
        <v>196</v>
      </c>
      <c r="D3015" s="58">
        <v>38714.910000000003</v>
      </c>
      <c r="E3015" s="35" t="s">
        <v>8625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10126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10127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10128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10129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10130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10131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10132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10133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10134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10135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10136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10137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10138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10139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10140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10141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10142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10143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10144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10145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10146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10147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10148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10149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10150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10151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10152</v>
      </c>
      <c r="C3042" s="57" t="s">
        <v>154</v>
      </c>
      <c r="D3042" s="58">
        <v>28105.200000000001</v>
      </c>
      <c r="E3042" s="35" t="s">
        <v>8625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10153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10154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10155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10156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10157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10158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10159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10160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10161</v>
      </c>
      <c r="C3051" s="57" t="s">
        <v>10162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10163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10164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10165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10166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10167</v>
      </c>
      <c r="C3056" s="57" t="s">
        <v>196</v>
      </c>
      <c r="D3056" s="58">
        <v>7324.6</v>
      </c>
      <c r="E3056" s="35" t="s">
        <v>8625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10168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10169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10170</v>
      </c>
      <c r="C3059" s="57" t="s">
        <v>208</v>
      </c>
      <c r="D3059" s="58">
        <v>15274.74</v>
      </c>
      <c r="E3059" s="35" t="s">
        <v>8625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10171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10172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10173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10174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10175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10176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10177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10178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10179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10180</v>
      </c>
      <c r="C3069" s="57" t="s">
        <v>440</v>
      </c>
      <c r="D3069" s="58">
        <v>11582.4</v>
      </c>
      <c r="E3069" s="35" t="s">
        <v>4813</v>
      </c>
      <c r="F3069" s="58">
        <v>0</v>
      </c>
      <c r="G3069" s="59">
        <f>Tabla14[[#This Row],[Importe]]-Tabla14[[#This Row],[Pagado]]</f>
        <v>11582.4</v>
      </c>
      <c r="H3069" s="37" t="s">
        <v>4814</v>
      </c>
    </row>
    <row r="3070" spans="1:8" x14ac:dyDescent="0.25">
      <c r="A3070" s="31">
        <v>44648</v>
      </c>
      <c r="B3070" s="37" t="s">
        <v>10181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10182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10183</v>
      </c>
      <c r="C3072" s="57" t="s">
        <v>263</v>
      </c>
      <c r="D3072" s="58">
        <v>16416</v>
      </c>
      <c r="E3072" s="35" t="s">
        <v>8625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10184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10185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10186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10187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10188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10189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10190</v>
      </c>
      <c r="C3079" s="57" t="s">
        <v>7743</v>
      </c>
      <c r="D3079" s="58">
        <v>40529.599999999999</v>
      </c>
      <c r="E3079" s="35" t="s">
        <v>10191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10192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10193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10194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10195</v>
      </c>
      <c r="C3083" s="57" t="s">
        <v>10196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10197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10198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10199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10200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10201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10202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10203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10204</v>
      </c>
      <c r="C3091" s="57" t="s">
        <v>9418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10205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10206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10207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10208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10209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10210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10211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10212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10213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10214</v>
      </c>
      <c r="C3101" s="57" t="s">
        <v>60</v>
      </c>
      <c r="D3101" s="58">
        <v>3748.5</v>
      </c>
      <c r="E3101" s="35" t="s">
        <v>9813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10215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10216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10217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10218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10219</v>
      </c>
      <c r="C3106" s="57" t="s">
        <v>99</v>
      </c>
      <c r="D3106" s="58">
        <v>4346.3</v>
      </c>
      <c r="E3106" s="35" t="s">
        <v>9813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10220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10221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10222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10223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10224</v>
      </c>
      <c r="C3111" s="57" t="s">
        <v>39</v>
      </c>
      <c r="D3111" s="58">
        <v>22034.9</v>
      </c>
      <c r="E3111" s="35" t="s">
        <v>8625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10225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10226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10227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10228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10229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10230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10231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10232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10233</v>
      </c>
      <c r="C3120" s="57" t="s">
        <v>10234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10235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10236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10237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10238</v>
      </c>
      <c r="C3124" s="57" t="s">
        <v>275</v>
      </c>
      <c r="D3124" s="58">
        <v>51054.8</v>
      </c>
      <c r="E3124" s="35" t="s">
        <v>4813</v>
      </c>
      <c r="F3124" s="58">
        <v>0</v>
      </c>
      <c r="G3124" s="59">
        <f>Tabla14[[#This Row],[Importe]]-Tabla14[[#This Row],[Pagado]]</f>
        <v>51054.8</v>
      </c>
      <c r="H3124" s="37" t="s">
        <v>4814</v>
      </c>
    </row>
    <row r="3125" spans="1:8" x14ac:dyDescent="0.25">
      <c r="A3125" s="31">
        <v>44649</v>
      </c>
      <c r="B3125" s="37" t="s">
        <v>10239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10240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10241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10242</v>
      </c>
      <c r="C3128" s="57" t="s">
        <v>224</v>
      </c>
      <c r="D3128" s="58">
        <v>13558.7</v>
      </c>
      <c r="E3128" s="35" t="s">
        <v>10243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10244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10245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10246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10247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10248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10249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10250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10251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10252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10253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10254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10255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10256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10257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10258</v>
      </c>
      <c r="C3143" s="57" t="s">
        <v>2961</v>
      </c>
      <c r="D3143" s="58">
        <v>53895.6</v>
      </c>
      <c r="E3143" s="35" t="s">
        <v>8625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10259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10260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10261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10262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10263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10264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10265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10266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10267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10268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10269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10270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10271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10272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10273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10274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10275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10276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10277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10278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10279</v>
      </c>
      <c r="C3164" s="57" t="s">
        <v>10280</v>
      </c>
      <c r="D3164" s="58">
        <v>313.26</v>
      </c>
      <c r="E3164" s="35" t="s">
        <v>10281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10282</v>
      </c>
      <c r="C3165" s="57" t="s">
        <v>9832</v>
      </c>
      <c r="D3165" s="58">
        <v>448.2</v>
      </c>
      <c r="E3165" s="35" t="s">
        <v>10281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10283</v>
      </c>
      <c r="C3166" s="57" t="s">
        <v>319</v>
      </c>
      <c r="D3166" s="58">
        <v>1647</v>
      </c>
      <c r="E3166" s="35" t="s">
        <v>10281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10284</v>
      </c>
      <c r="C3167" s="57" t="s">
        <v>319</v>
      </c>
      <c r="D3167" s="58">
        <v>5426.2</v>
      </c>
      <c r="E3167" s="35" t="s">
        <v>10281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10285</v>
      </c>
      <c r="C3168" s="57" t="s">
        <v>994</v>
      </c>
      <c r="D3168" s="58">
        <v>3203.4</v>
      </c>
      <c r="E3168" s="35" t="s">
        <v>10281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10286</v>
      </c>
      <c r="C3169" s="57" t="s">
        <v>10287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10288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10289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10290</v>
      </c>
      <c r="C3172" s="57" t="s">
        <v>142</v>
      </c>
      <c r="D3172" s="58">
        <v>94987.44</v>
      </c>
      <c r="E3172" s="35" t="s">
        <v>4813</v>
      </c>
      <c r="F3172" s="58">
        <v>0</v>
      </c>
      <c r="G3172" s="59">
        <f>Tabla14[[#This Row],[Importe]]-Tabla14[[#This Row],[Pagado]]</f>
        <v>94987.44</v>
      </c>
      <c r="H3172" s="37" t="s">
        <v>4814</v>
      </c>
    </row>
    <row r="3173" spans="1:8" x14ac:dyDescent="0.25">
      <c r="A3173" s="31">
        <v>44649</v>
      </c>
      <c r="B3173" s="37" t="s">
        <v>10291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10292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10293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10294</v>
      </c>
      <c r="C3176" s="57" t="s">
        <v>10295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10296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10297</v>
      </c>
      <c r="C3178" s="57" t="s">
        <v>407</v>
      </c>
      <c r="D3178" s="58">
        <v>13705.8</v>
      </c>
      <c r="E3178" s="35" t="s">
        <v>8625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10298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10299</v>
      </c>
      <c r="C3180" s="57" t="s">
        <v>10300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10301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10302</v>
      </c>
      <c r="C3182" s="57" t="s">
        <v>275</v>
      </c>
      <c r="D3182" s="58">
        <v>34507.800000000003</v>
      </c>
      <c r="E3182" s="35" t="s">
        <v>4813</v>
      </c>
      <c r="F3182" s="58">
        <v>0</v>
      </c>
      <c r="G3182" s="59">
        <f>Tabla14[[#This Row],[Importe]]-Tabla14[[#This Row],[Pagado]]</f>
        <v>34507.800000000003</v>
      </c>
      <c r="H3182" s="37" t="s">
        <v>4814</v>
      </c>
    </row>
    <row r="3183" spans="1:8" x14ac:dyDescent="0.25">
      <c r="A3183" s="31">
        <v>44649</v>
      </c>
      <c r="B3183" s="37" t="s">
        <v>10303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10304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10305</v>
      </c>
      <c r="C3185" s="57" t="s">
        <v>275</v>
      </c>
      <c r="D3185" s="58">
        <v>40982.199999999997</v>
      </c>
      <c r="E3185" s="35" t="s">
        <v>4813</v>
      </c>
      <c r="F3185" s="58">
        <v>0</v>
      </c>
      <c r="G3185" s="59">
        <f>Tabla14[[#This Row],[Importe]]-Tabla14[[#This Row],[Pagado]]</f>
        <v>40982.199999999997</v>
      </c>
      <c r="H3185" s="37" t="s">
        <v>4814</v>
      </c>
    </row>
    <row r="3186" spans="1:8" x14ac:dyDescent="0.25">
      <c r="A3186" s="31">
        <v>44649</v>
      </c>
      <c r="B3186" s="37" t="s">
        <v>10306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10307</v>
      </c>
      <c r="C3187" s="57" t="s">
        <v>2961</v>
      </c>
      <c r="D3187" s="58">
        <v>52153.2</v>
      </c>
      <c r="E3187" s="35" t="s">
        <v>8625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10308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10309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10310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10311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10312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10313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10314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10315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10316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10317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10318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10319</v>
      </c>
      <c r="C3199" s="57" t="s">
        <v>10320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10321</v>
      </c>
      <c r="C3200" s="57" t="s">
        <v>196</v>
      </c>
      <c r="D3200" s="58">
        <v>794.4</v>
      </c>
      <c r="E3200" s="35" t="s">
        <v>8625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10322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10323</v>
      </c>
      <c r="C3202" s="57" t="s">
        <v>407</v>
      </c>
      <c r="D3202" s="58">
        <v>7000</v>
      </c>
      <c r="E3202" s="35" t="s">
        <v>8625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10324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10325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10326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10327</v>
      </c>
      <c r="C3206" s="57" t="s">
        <v>414</v>
      </c>
      <c r="D3206" s="58">
        <v>15905.3</v>
      </c>
      <c r="E3206" s="35" t="s">
        <v>4813</v>
      </c>
      <c r="F3206" s="58">
        <v>0</v>
      </c>
      <c r="G3206" s="59">
        <f>Tabla14[[#This Row],[Importe]]-Tabla14[[#This Row],[Pagado]]</f>
        <v>15905.3</v>
      </c>
      <c r="H3206" s="37" t="s">
        <v>4814</v>
      </c>
    </row>
    <row r="3207" spans="1:8" x14ac:dyDescent="0.25">
      <c r="A3207" s="31">
        <v>44649</v>
      </c>
      <c r="B3207" s="37" t="s">
        <v>10328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10329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10330</v>
      </c>
      <c r="C3209" s="57" t="s">
        <v>10331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10332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10333</v>
      </c>
      <c r="C3211" s="57" t="s">
        <v>887</v>
      </c>
      <c r="D3211" s="58">
        <v>7012.5</v>
      </c>
      <c r="E3211" s="35" t="s">
        <v>10243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10334</v>
      </c>
      <c r="C3212" s="57" t="s">
        <v>22</v>
      </c>
      <c r="D3212" s="58">
        <v>39283.800000000003</v>
      </c>
      <c r="E3212" s="35" t="s">
        <v>8625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10335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10336</v>
      </c>
      <c r="C3214" s="57" t="s">
        <v>475</v>
      </c>
      <c r="D3214" s="58">
        <v>86113.5</v>
      </c>
      <c r="E3214" s="35" t="s">
        <v>10337</v>
      </c>
      <c r="F3214" s="58">
        <f>67000</f>
        <v>67000</v>
      </c>
      <c r="G3214" s="59">
        <f>Tabla14[[#This Row],[Importe]]-Tabla14[[#This Row],[Pagado]]</f>
        <v>19113.5</v>
      </c>
      <c r="H3214" s="37" t="s">
        <v>10</v>
      </c>
    </row>
    <row r="3215" spans="1:8" x14ac:dyDescent="0.25">
      <c r="A3215" s="31">
        <v>44650</v>
      </c>
      <c r="B3215" s="37" t="s">
        <v>10338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10339</v>
      </c>
      <c r="C3216" s="57" t="s">
        <v>5240</v>
      </c>
      <c r="D3216" s="58">
        <v>3216</v>
      </c>
      <c r="E3216" s="35" t="s">
        <v>10340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10341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10342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10343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10344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10345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10346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10347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10348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10349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10350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10351</v>
      </c>
      <c r="C3227" s="57" t="s">
        <v>64</v>
      </c>
      <c r="D3227" s="58">
        <v>3743.4</v>
      </c>
      <c r="E3227" s="35" t="s">
        <v>8625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10352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10353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10354</v>
      </c>
      <c r="C3230" s="57" t="s">
        <v>196</v>
      </c>
      <c r="D3230" s="58">
        <v>112563.39</v>
      </c>
      <c r="E3230" s="35" t="s">
        <v>8625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10355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10356</v>
      </c>
      <c r="C3232" s="57" t="s">
        <v>196</v>
      </c>
      <c r="D3232" s="58">
        <v>1341.6</v>
      </c>
      <c r="E3232" s="35" t="s">
        <v>8625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10357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10358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10359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10360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10361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10362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10363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10364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10365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10366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10367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10368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10369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10370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10371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10372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10373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10374</v>
      </c>
      <c r="C3250" s="57" t="s">
        <v>9783</v>
      </c>
      <c r="D3250" s="58">
        <v>35294.300000000003</v>
      </c>
      <c r="E3250" s="35" t="s">
        <v>4813</v>
      </c>
      <c r="F3250" s="58">
        <v>0</v>
      </c>
      <c r="G3250" s="59">
        <f>Tabla14[[#This Row],[Importe]]-Tabla14[[#This Row],[Pagado]]</f>
        <v>35294.300000000003</v>
      </c>
      <c r="H3250" s="37" t="s">
        <v>4814</v>
      </c>
    </row>
    <row r="3251" spans="1:8" x14ac:dyDescent="0.25">
      <c r="A3251" s="31">
        <v>44650</v>
      </c>
      <c r="B3251" s="37" t="s">
        <v>10375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10376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10377</v>
      </c>
      <c r="C3253" s="57" t="s">
        <v>154</v>
      </c>
      <c r="D3253" s="58">
        <v>19224.900000000001</v>
      </c>
      <c r="E3253" s="35" t="s">
        <v>10191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10378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10379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10380</v>
      </c>
      <c r="C3256" s="57" t="s">
        <v>142</v>
      </c>
      <c r="D3256" s="58">
        <v>8900.25</v>
      </c>
      <c r="E3256" s="35" t="s">
        <v>4813</v>
      </c>
      <c r="F3256" s="58">
        <v>0</v>
      </c>
      <c r="G3256" s="59">
        <f>Tabla14[[#This Row],[Importe]]-Tabla14[[#This Row],[Pagado]]</f>
        <v>8900.25</v>
      </c>
      <c r="H3256" s="37" t="s">
        <v>4814</v>
      </c>
    </row>
    <row r="3257" spans="1:8" x14ac:dyDescent="0.25">
      <c r="A3257" s="31">
        <v>44650</v>
      </c>
      <c r="B3257" s="37" t="s">
        <v>10381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10382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10383</v>
      </c>
      <c r="C3259" s="57" t="s">
        <v>218</v>
      </c>
      <c r="D3259" s="58">
        <v>20618.099999999999</v>
      </c>
      <c r="E3259" s="35" t="s">
        <v>9813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10384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10385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10386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10387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10388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10389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10390</v>
      </c>
      <c r="C3266" s="57" t="s">
        <v>206</v>
      </c>
      <c r="D3266" s="58">
        <v>23023.200000000001</v>
      </c>
      <c r="E3266" s="35" t="s">
        <v>9813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10391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10392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10393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10394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10395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10396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10397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10398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10399</v>
      </c>
      <c r="C3275" s="57" t="s">
        <v>275</v>
      </c>
      <c r="D3275" s="58">
        <v>52109.04</v>
      </c>
      <c r="E3275" s="35" t="s">
        <v>4813</v>
      </c>
      <c r="F3275" s="58">
        <v>0</v>
      </c>
      <c r="G3275" s="59">
        <f>Tabla14[[#This Row],[Importe]]-Tabla14[[#This Row],[Pagado]]</f>
        <v>52109.04</v>
      </c>
      <c r="H3275" s="37" t="s">
        <v>4814</v>
      </c>
    </row>
    <row r="3276" spans="1:8" x14ac:dyDescent="0.25">
      <c r="A3276" s="31">
        <v>44650</v>
      </c>
      <c r="B3276" s="37" t="s">
        <v>10400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10401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10402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10403</v>
      </c>
      <c r="C3279" s="57" t="s">
        <v>9328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x14ac:dyDescent="0.25">
      <c r="A3280" s="31">
        <v>44650</v>
      </c>
      <c r="B3280" s="37" t="s">
        <v>10404</v>
      </c>
      <c r="C3280" s="57" t="s">
        <v>392</v>
      </c>
      <c r="D3280" s="58">
        <v>13442.9</v>
      </c>
      <c r="E3280" s="35" t="s">
        <v>4813</v>
      </c>
      <c r="F3280" s="58">
        <v>11400</v>
      </c>
      <c r="G3280" s="59">
        <f>Tabla14[[#This Row],[Importe]]-Tabla14[[#This Row],[Pagado]]</f>
        <v>2042.8999999999996</v>
      </c>
      <c r="H3280" s="37" t="s">
        <v>1695</v>
      </c>
    </row>
    <row r="3281" spans="1:8" x14ac:dyDescent="0.25">
      <c r="A3281" s="31">
        <v>44650</v>
      </c>
      <c r="B3281" s="37" t="s">
        <v>10405</v>
      </c>
      <c r="C3281" s="57" t="s">
        <v>9580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10406</v>
      </c>
      <c r="C3282" s="57" t="s">
        <v>9580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10407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10408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10409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10410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10411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10412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10413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10414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10415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10416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10417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10418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10419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10420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10421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10422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10423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10424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10425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10426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10427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10428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10429</v>
      </c>
      <c r="C3305" s="57" t="s">
        <v>142</v>
      </c>
      <c r="D3305" s="58">
        <v>8045.4</v>
      </c>
      <c r="E3305" s="35" t="s">
        <v>4813</v>
      </c>
      <c r="F3305" s="58">
        <v>0</v>
      </c>
      <c r="G3305" s="59">
        <f>Tabla14[[#This Row],[Importe]]-Tabla14[[#This Row],[Pagado]]</f>
        <v>8045.4</v>
      </c>
      <c r="H3305" s="37" t="s">
        <v>4814</v>
      </c>
    </row>
    <row r="3306" spans="1:8" x14ac:dyDescent="0.25">
      <c r="A3306" s="31">
        <v>44650</v>
      </c>
      <c r="B3306" s="37" t="s">
        <v>10430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10431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10432</v>
      </c>
      <c r="C3308" s="57" t="s">
        <v>407</v>
      </c>
      <c r="D3308" s="58">
        <v>21632.9</v>
      </c>
      <c r="E3308" s="35" t="s">
        <v>8625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10433</v>
      </c>
      <c r="C3309" s="57" t="s">
        <v>681</v>
      </c>
      <c r="D3309" s="58">
        <v>3.24</v>
      </c>
      <c r="E3309" s="35" t="s">
        <v>9055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10434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10435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10436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10437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10438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10439</v>
      </c>
      <c r="C3315" s="57" t="s">
        <v>10196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10440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10441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10442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10443</v>
      </c>
      <c r="C3319" s="57" t="s">
        <v>402</v>
      </c>
      <c r="D3319" s="58">
        <v>11486.2</v>
      </c>
      <c r="E3319" s="35" t="s">
        <v>4813</v>
      </c>
      <c r="F3319" s="58">
        <v>0</v>
      </c>
      <c r="G3319" s="59">
        <f>Tabla14[[#This Row],[Importe]]-Tabla14[[#This Row],[Pagado]]</f>
        <v>11486.2</v>
      </c>
      <c r="H3319" s="37" t="s">
        <v>4814</v>
      </c>
    </row>
    <row r="3320" spans="1:8" x14ac:dyDescent="0.25">
      <c r="A3320" s="31">
        <v>44650</v>
      </c>
      <c r="B3320" s="37" t="s">
        <v>10444</v>
      </c>
      <c r="C3320" s="57" t="s">
        <v>414</v>
      </c>
      <c r="D3320" s="58">
        <v>390</v>
      </c>
      <c r="E3320" s="35" t="s">
        <v>4813</v>
      </c>
      <c r="F3320" s="58">
        <v>0</v>
      </c>
      <c r="G3320" s="59">
        <f>Tabla14[[#This Row],[Importe]]-Tabla14[[#This Row],[Pagado]]</f>
        <v>390</v>
      </c>
      <c r="H3320" s="37" t="s">
        <v>4814</v>
      </c>
    </row>
    <row r="3321" spans="1:8" x14ac:dyDescent="0.25">
      <c r="A3321" s="31">
        <v>44650</v>
      </c>
      <c r="B3321" s="37" t="s">
        <v>10445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10446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10447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10448</v>
      </c>
      <c r="C3324" s="57" t="s">
        <v>409</v>
      </c>
      <c r="D3324" s="58">
        <v>5782.2</v>
      </c>
      <c r="E3324" s="35" t="s">
        <v>8625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10449</v>
      </c>
      <c r="C3325" s="57" t="s">
        <v>400</v>
      </c>
      <c r="D3325" s="58">
        <v>3747.4</v>
      </c>
      <c r="E3325" s="35" t="s">
        <v>4813</v>
      </c>
      <c r="F3325" s="58">
        <v>0</v>
      </c>
      <c r="G3325" s="59">
        <f>Tabla14[[#This Row],[Importe]]-Tabla14[[#This Row],[Pagado]]</f>
        <v>3747.4</v>
      </c>
      <c r="H3325" s="37" t="s">
        <v>4814</v>
      </c>
    </row>
    <row r="3326" spans="1:8" x14ac:dyDescent="0.25">
      <c r="A3326" s="31">
        <v>44651</v>
      </c>
      <c r="B3326" s="37" t="s">
        <v>10450</v>
      </c>
      <c r="C3326" s="57" t="s">
        <v>475</v>
      </c>
      <c r="D3326" s="58">
        <v>52714.6</v>
      </c>
      <c r="E3326" s="35" t="s">
        <v>9813</v>
      </c>
      <c r="F3326" s="58">
        <v>52714.6</v>
      </c>
      <c r="G3326" s="59">
        <f>Tabla14[[#This Row],[Importe]]-Tabla14[[#This Row],[Pagado]]</f>
        <v>0</v>
      </c>
      <c r="H3326" s="37" t="s">
        <v>10</v>
      </c>
    </row>
    <row r="3327" spans="1:8" x14ac:dyDescent="0.25">
      <c r="A3327" s="31">
        <v>44651</v>
      </c>
      <c r="B3327" s="37" t="s">
        <v>10451</v>
      </c>
      <c r="C3327" s="57" t="s">
        <v>22</v>
      </c>
      <c r="D3327" s="58">
        <v>50802.2</v>
      </c>
      <c r="E3327" s="35" t="s">
        <v>9813</v>
      </c>
      <c r="F3327" s="58"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10452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10453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10454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10455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10456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10457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10458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10459</v>
      </c>
      <c r="C3335" s="57" t="s">
        <v>9418</v>
      </c>
      <c r="D3335" s="58">
        <v>17224.2</v>
      </c>
      <c r="E3335" s="35" t="s">
        <v>8625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10460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10461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10462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10463</v>
      </c>
      <c r="C3339" s="57" t="s">
        <v>12</v>
      </c>
      <c r="D3339" s="58">
        <v>40789.1</v>
      </c>
      <c r="E3339" s="35" t="s">
        <v>8625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10464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10465</v>
      </c>
      <c r="C3341" s="57" t="s">
        <v>93</v>
      </c>
      <c r="D3341" s="58">
        <v>1641</v>
      </c>
      <c r="E3341" s="35" t="s">
        <v>8625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10466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10467</v>
      </c>
      <c r="C3343" s="57" t="s">
        <v>64</v>
      </c>
      <c r="D3343" s="58">
        <v>3936.4</v>
      </c>
      <c r="E3343" s="35" t="s">
        <v>8625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10468</v>
      </c>
      <c r="C3344" s="57" t="s">
        <v>97</v>
      </c>
      <c r="D3344" s="58">
        <v>10275.200000000001</v>
      </c>
      <c r="E3344" s="35" t="s">
        <v>9813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10469</v>
      </c>
      <c r="C3345" s="57" t="s">
        <v>39</v>
      </c>
      <c r="D3345" s="58">
        <v>19671.599999999999</v>
      </c>
      <c r="E3345" s="35" t="s">
        <v>10470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10471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10472</v>
      </c>
      <c r="C3347" s="57" t="s">
        <v>89</v>
      </c>
      <c r="D3347" s="58">
        <v>6424</v>
      </c>
      <c r="E3347" s="35" t="s">
        <v>8625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10473</v>
      </c>
      <c r="C3348" s="57" t="s">
        <v>114</v>
      </c>
      <c r="D3348" s="58">
        <v>4625</v>
      </c>
      <c r="E3348" s="35" t="s">
        <v>8625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10474</v>
      </c>
      <c r="C3349" s="57" t="s">
        <v>105</v>
      </c>
      <c r="D3349" s="58">
        <v>2236</v>
      </c>
      <c r="E3349" s="35" t="s">
        <v>8625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10475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10476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10477</v>
      </c>
      <c r="C3352" s="57" t="s">
        <v>326</v>
      </c>
      <c r="D3352" s="58">
        <v>4200</v>
      </c>
      <c r="E3352" s="35" t="s">
        <v>8625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10478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10479</v>
      </c>
      <c r="C3354" s="57" t="s">
        <v>116</v>
      </c>
      <c r="D3354" s="58">
        <v>4076.8</v>
      </c>
      <c r="E3354" s="35" t="s">
        <v>8625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10480</v>
      </c>
      <c r="C3355" s="57" t="s">
        <v>120</v>
      </c>
      <c r="D3355" s="58">
        <v>4622.8</v>
      </c>
      <c r="E3355" s="35" t="s">
        <v>9813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10481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10482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10483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10484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10485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10486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10487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10488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10489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10490</v>
      </c>
      <c r="C3365" s="57" t="s">
        <v>142</v>
      </c>
      <c r="D3365" s="58">
        <v>41855.9</v>
      </c>
      <c r="E3365" s="35" t="s">
        <v>4813</v>
      </c>
      <c r="F3365" s="58">
        <v>0</v>
      </c>
      <c r="G3365" s="59">
        <f>Tabla14[[#This Row],[Importe]]-Tabla14[[#This Row],[Pagado]]</f>
        <v>41855.9</v>
      </c>
      <c r="H3365" s="37" t="s">
        <v>4814</v>
      </c>
    </row>
    <row r="3366" spans="1:8" x14ac:dyDescent="0.25">
      <c r="A3366" s="31">
        <v>44651</v>
      </c>
      <c r="B3366" s="37" t="s">
        <v>10491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10492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10493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10494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10495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10496</v>
      </c>
      <c r="C3371" s="57" t="s">
        <v>396</v>
      </c>
      <c r="D3371" s="58">
        <v>6935.3</v>
      </c>
      <c r="E3371" s="35" t="s">
        <v>4813</v>
      </c>
      <c r="F3371" s="58">
        <v>0</v>
      </c>
      <c r="G3371" s="59">
        <f>Tabla14[[#This Row],[Importe]]-Tabla14[[#This Row],[Pagado]]</f>
        <v>6935.3</v>
      </c>
      <c r="H3371" s="37" t="s">
        <v>4814</v>
      </c>
    </row>
    <row r="3372" spans="1:8" x14ac:dyDescent="0.25">
      <c r="A3372" s="31">
        <v>44651</v>
      </c>
      <c r="B3372" s="37" t="s">
        <v>10497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10498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10499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10500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10501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10502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10503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10504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10505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10506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10507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10508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10509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10510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10511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10512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10513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10514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10515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10516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10517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10518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10519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10520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10521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10522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10523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10524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10525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10526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10527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10528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10529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10530</v>
      </c>
      <c r="C3405" s="57" t="s">
        <v>9832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10531</v>
      </c>
      <c r="C3406" s="57" t="s">
        <v>10532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10533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10534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10535</v>
      </c>
      <c r="C3409" s="57" t="s">
        <v>275</v>
      </c>
      <c r="D3409" s="58">
        <v>39976.800000000003</v>
      </c>
      <c r="E3409" s="35" t="s">
        <v>4813</v>
      </c>
      <c r="F3409" s="58">
        <v>0</v>
      </c>
      <c r="G3409" s="59">
        <f>Tabla14[[#This Row],[Importe]]-Tabla14[[#This Row],[Pagado]]</f>
        <v>39976.800000000003</v>
      </c>
      <c r="H3409" s="37" t="s">
        <v>4814</v>
      </c>
    </row>
    <row r="3410" spans="1:8" x14ac:dyDescent="0.25">
      <c r="A3410" s="31">
        <v>44651</v>
      </c>
      <c r="B3410" s="37" t="s">
        <v>10536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10537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10538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10539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10540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10541</v>
      </c>
      <c r="C3415" s="57" t="s">
        <v>263</v>
      </c>
      <c r="D3415" s="58">
        <v>14222</v>
      </c>
      <c r="E3415" s="35" t="s">
        <v>10340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10542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10543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10544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10545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10546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10547</v>
      </c>
      <c r="C3421" s="57" t="s">
        <v>6405</v>
      </c>
      <c r="D3421" s="58">
        <v>2.83</v>
      </c>
      <c r="E3421" s="35" t="s">
        <v>9055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10548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10549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10550</v>
      </c>
      <c r="C3424" s="57" t="s">
        <v>284</v>
      </c>
      <c r="D3424" s="58">
        <v>6436.8</v>
      </c>
      <c r="E3424" s="35" t="s">
        <v>8625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10551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10552</v>
      </c>
      <c r="C3426" s="57" t="s">
        <v>5345</v>
      </c>
      <c r="D3426" s="58">
        <v>1792.8</v>
      </c>
      <c r="E3426" s="35" t="s">
        <v>8625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10553</v>
      </c>
      <c r="C3427" s="57" t="s">
        <v>280</v>
      </c>
      <c r="D3427" s="58">
        <v>928.8</v>
      </c>
      <c r="E3427" s="35" t="s">
        <v>8625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10554</v>
      </c>
      <c r="C3428" s="57" t="s">
        <v>282</v>
      </c>
      <c r="D3428" s="58">
        <v>3385.8</v>
      </c>
      <c r="E3428" s="35" t="s">
        <v>8625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10555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10556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10557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10558</v>
      </c>
      <c r="C3432" s="57" t="s">
        <v>729</v>
      </c>
      <c r="D3432" s="58">
        <v>19568.8</v>
      </c>
      <c r="E3432" s="35" t="s">
        <v>8625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10559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10560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10561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10562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10563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10564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10565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10566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10567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10568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28809630.859999973</v>
      </c>
      <c r="G3446" s="72">
        <f>SUM(G2:G3445)</f>
        <v>1903896.8599999999</v>
      </c>
    </row>
    <row r="3451" spans="1:8" ht="16.5" thickBot="1" x14ac:dyDescent="0.3"/>
    <row r="3452" spans="1:8" x14ac:dyDescent="0.25">
      <c r="E3452" s="81">
        <f>D3446-F3446</f>
        <v>1903896.8599999845</v>
      </c>
      <c r="F3452" s="82"/>
    </row>
    <row r="3453" spans="1:8" x14ac:dyDescent="0.25">
      <c r="E3453" s="83"/>
      <c r="F3453" s="84"/>
    </row>
    <row r="3454" spans="1:8" ht="16.5" thickBot="1" x14ac:dyDescent="0.3">
      <c r="E3454" s="85"/>
      <c r="F3454" s="86"/>
    </row>
  </sheetData>
  <mergeCells count="1">
    <mergeCell ref="E3452:F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   2 0 2 2    </vt:lpstr>
      <vt:lpstr>FEBRERO     2022    </vt:lpstr>
      <vt:lpstr>    MARZO     2022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2022-05-28T20:49:18Z</dcterms:modified>
</cp:coreProperties>
</file>