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20" activeTab="20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SEMANA    16    2022      " sheetId="18" r:id="rId16"/>
    <sheet name="    SEMANA    17    2022    " sheetId="19" r:id="rId17"/>
    <sheet name="   SEMANA   18    2022   " sheetId="20" r:id="rId18"/>
    <sheet name="   SEMANA    19    2022    " sheetId="21" r:id="rId19"/>
    <sheet name="  SEMANA    20     2022   " sheetId="22" r:id="rId20"/>
    <sheet name="SEMANA     21     2022   " sheetId="23" r:id="rId21"/>
    <sheet name="Hoja1" sheetId="24" r:id="rId22"/>
    <sheet name="Hoja5" sheetId="5" r:id="rId23"/>
    <sheet name="Hoja3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23" l="1"/>
  <c r="N14" i="23"/>
  <c r="L14" i="23"/>
  <c r="I14" i="23"/>
  <c r="AA13" i="23"/>
  <c r="AA15" i="23" s="1"/>
  <c r="Z13" i="23"/>
  <c r="Z15" i="23" s="1"/>
  <c r="Y13" i="23"/>
  <c r="Y15" i="23" s="1"/>
  <c r="X13" i="23"/>
  <c r="X15" i="23" s="1"/>
  <c r="W13" i="23"/>
  <c r="W15" i="23" s="1"/>
  <c r="V13" i="23"/>
  <c r="V15" i="23" s="1"/>
  <c r="U13" i="23"/>
  <c r="U15" i="23" s="1"/>
  <c r="T13" i="23"/>
  <c r="T15" i="23" s="1"/>
  <c r="P13" i="23"/>
  <c r="M13" i="23"/>
  <c r="M12" i="23"/>
  <c r="P12" i="23" s="1"/>
  <c r="H12" i="23"/>
  <c r="G12" i="23"/>
  <c r="H11" i="23"/>
  <c r="M11" i="23" s="1"/>
  <c r="P11" i="23" s="1"/>
  <c r="M10" i="23"/>
  <c r="P10" i="23" s="1"/>
  <c r="M9" i="23"/>
  <c r="P9" i="23" s="1"/>
  <c r="H9" i="23"/>
  <c r="H8" i="23"/>
  <c r="M8" i="23" s="1"/>
  <c r="P8" i="23" s="1"/>
  <c r="H7" i="23"/>
  <c r="M7" i="23" s="1"/>
  <c r="M14" i="23" l="1"/>
  <c r="P17" i="23" s="1"/>
  <c r="P7" i="23"/>
  <c r="P14" i="23" s="1"/>
  <c r="AB15" i="23"/>
  <c r="H14" i="23"/>
  <c r="V15" i="22"/>
  <c r="U15" i="22"/>
  <c r="O14" i="22"/>
  <c r="N14" i="22"/>
  <c r="L14" i="22"/>
  <c r="I14" i="22"/>
  <c r="AA13" i="22"/>
  <c r="AA15" i="22" s="1"/>
  <c r="Z13" i="22"/>
  <c r="Z15" i="22" s="1"/>
  <c r="Y13" i="22"/>
  <c r="Y15" i="22" s="1"/>
  <c r="X13" i="22"/>
  <c r="X15" i="22" s="1"/>
  <c r="W13" i="22"/>
  <c r="W15" i="22" s="1"/>
  <c r="V13" i="22"/>
  <c r="U13" i="22"/>
  <c r="T13" i="22"/>
  <c r="T15" i="22" s="1"/>
  <c r="P13" i="22"/>
  <c r="M13" i="22"/>
  <c r="H12" i="22"/>
  <c r="M12" i="22" s="1"/>
  <c r="P12" i="22" s="1"/>
  <c r="G12" i="22"/>
  <c r="H11" i="22"/>
  <c r="M11" i="22" s="1"/>
  <c r="P11" i="22" s="1"/>
  <c r="M10" i="22"/>
  <c r="P10" i="22" s="1"/>
  <c r="M9" i="22"/>
  <c r="P9" i="22" s="1"/>
  <c r="H9" i="22"/>
  <c r="H8" i="22"/>
  <c r="M8" i="22" s="1"/>
  <c r="P8" i="22" s="1"/>
  <c r="H7" i="22"/>
  <c r="H14" i="22" s="1"/>
  <c r="AB15" i="22" l="1"/>
  <c r="M7" i="22"/>
  <c r="AA15" i="21"/>
  <c r="Z15" i="21"/>
  <c r="O14" i="21"/>
  <c r="N14" i="21"/>
  <c r="L14" i="21"/>
  <c r="I14" i="21"/>
  <c r="AA13" i="21"/>
  <c r="Z13" i="21"/>
  <c r="Y13" i="21"/>
  <c r="Y15" i="21" s="1"/>
  <c r="X13" i="21"/>
  <c r="X15" i="21" s="1"/>
  <c r="W13" i="21"/>
  <c r="W15" i="21" s="1"/>
  <c r="V13" i="21"/>
  <c r="V15" i="21" s="1"/>
  <c r="U13" i="21"/>
  <c r="U15" i="21" s="1"/>
  <c r="T13" i="21"/>
  <c r="T15" i="21" s="1"/>
  <c r="M13" i="21"/>
  <c r="P13" i="21" s="1"/>
  <c r="G12" i="21"/>
  <c r="H12" i="21" s="1"/>
  <c r="M12" i="21" s="1"/>
  <c r="P12" i="21" s="1"/>
  <c r="H11" i="21"/>
  <c r="M11" i="21" s="1"/>
  <c r="P11" i="21" s="1"/>
  <c r="M10" i="21"/>
  <c r="P10" i="21" s="1"/>
  <c r="H9" i="21"/>
  <c r="M9" i="21" s="1"/>
  <c r="P9" i="21" s="1"/>
  <c r="H8" i="21"/>
  <c r="M8" i="21" s="1"/>
  <c r="P8" i="21" s="1"/>
  <c r="M7" i="21"/>
  <c r="H7" i="21"/>
  <c r="H14" i="21" s="1"/>
  <c r="M14" i="22" l="1"/>
  <c r="P17" i="22" s="1"/>
  <c r="P7" i="22"/>
  <c r="P14" i="22" s="1"/>
  <c r="AB15" i="21"/>
  <c r="M14" i="21"/>
  <c r="P17" i="21" s="1"/>
  <c r="P7" i="21"/>
  <c r="P14" i="21" s="1"/>
  <c r="Z15" i="20"/>
  <c r="O14" i="20"/>
  <c r="N14" i="20"/>
  <c r="L14" i="20"/>
  <c r="I14" i="20"/>
  <c r="AA13" i="20"/>
  <c r="AA15" i="20" s="1"/>
  <c r="Z13" i="20"/>
  <c r="Y13" i="20"/>
  <c r="Y15" i="20" s="1"/>
  <c r="X13" i="20"/>
  <c r="X15" i="20" s="1"/>
  <c r="W13" i="20"/>
  <c r="W15" i="20" s="1"/>
  <c r="V13" i="20"/>
  <c r="V15" i="20" s="1"/>
  <c r="U13" i="20"/>
  <c r="U15" i="20" s="1"/>
  <c r="T13" i="20"/>
  <c r="T15" i="20" s="1"/>
  <c r="M13" i="20"/>
  <c r="P13" i="20" s="1"/>
  <c r="G12" i="20"/>
  <c r="H12" i="20" s="1"/>
  <c r="M12" i="20" s="1"/>
  <c r="P12" i="20" s="1"/>
  <c r="H11" i="20"/>
  <c r="M10" i="20"/>
  <c r="P10" i="20" s="1"/>
  <c r="H9" i="20"/>
  <c r="M9" i="20" s="1"/>
  <c r="P9" i="20" s="1"/>
  <c r="H8" i="20"/>
  <c r="M8" i="20" s="1"/>
  <c r="P8" i="20" s="1"/>
  <c r="H7" i="20"/>
  <c r="M11" i="20" l="1"/>
  <c r="P11" i="20" s="1"/>
  <c r="H14" i="20"/>
  <c r="AB15" i="20"/>
  <c r="M7" i="20"/>
  <c r="M11" i="19"/>
  <c r="G11" i="19"/>
  <c r="Z15" i="19"/>
  <c r="O14" i="19"/>
  <c r="N14" i="19"/>
  <c r="L14" i="19"/>
  <c r="I14" i="19"/>
  <c r="AA13" i="19"/>
  <c r="AA15" i="19" s="1"/>
  <c r="Z13" i="19"/>
  <c r="Y13" i="19"/>
  <c r="Y15" i="19" s="1"/>
  <c r="X13" i="19"/>
  <c r="X15" i="19" s="1"/>
  <c r="W13" i="19"/>
  <c r="W15" i="19" s="1"/>
  <c r="V13" i="19"/>
  <c r="V15" i="19" s="1"/>
  <c r="U13" i="19"/>
  <c r="U15" i="19" s="1"/>
  <c r="T13" i="19"/>
  <c r="T15" i="19" s="1"/>
  <c r="M13" i="19"/>
  <c r="P13" i="19" s="1"/>
  <c r="G12" i="19"/>
  <c r="H12" i="19" s="1"/>
  <c r="M12" i="19" s="1"/>
  <c r="P12" i="19" s="1"/>
  <c r="H11" i="19"/>
  <c r="M10" i="19"/>
  <c r="P10" i="19" s="1"/>
  <c r="H9" i="19"/>
  <c r="M9" i="19" s="1"/>
  <c r="P9" i="19" s="1"/>
  <c r="H8" i="19"/>
  <c r="M8" i="19" s="1"/>
  <c r="P8" i="19" s="1"/>
  <c r="H7" i="19"/>
  <c r="M14" i="20" l="1"/>
  <c r="P17" i="20" s="1"/>
  <c r="P7" i="20"/>
  <c r="P14" i="20" s="1"/>
  <c r="P11" i="19"/>
  <c r="AB15" i="19"/>
  <c r="H14" i="19"/>
  <c r="M7" i="19"/>
  <c r="M11" i="18"/>
  <c r="AA15" i="18"/>
  <c r="O14" i="18"/>
  <c r="N14" i="18"/>
  <c r="L14" i="18"/>
  <c r="I14" i="18"/>
  <c r="AA13" i="18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M13" i="18"/>
  <c r="P13" i="18" s="1"/>
  <c r="G12" i="18"/>
  <c r="H12" i="18" s="1"/>
  <c r="M12" i="18" s="1"/>
  <c r="P12" i="18" s="1"/>
  <c r="H11" i="18"/>
  <c r="G11" i="18"/>
  <c r="M10" i="18"/>
  <c r="P10" i="18" s="1"/>
  <c r="M9" i="18"/>
  <c r="P9" i="18" s="1"/>
  <c r="H9" i="18"/>
  <c r="H8" i="18"/>
  <c r="H14" i="18" s="1"/>
  <c r="M7" i="18"/>
  <c r="H7" i="18"/>
  <c r="M14" i="19" l="1"/>
  <c r="P17" i="19" s="1"/>
  <c r="P7" i="19"/>
  <c r="P14" i="19" s="1"/>
  <c r="AB15" i="18"/>
  <c r="P11" i="18"/>
  <c r="M14" i="18"/>
  <c r="P17" i="18" s="1"/>
  <c r="P7" i="18"/>
  <c r="M8" i="18"/>
  <c r="P8" i="18" s="1"/>
  <c r="M11" i="17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P14" i="18" l="1"/>
  <c r="AB15" i="17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<sst xmlns="http://schemas.openxmlformats.org/spreadsheetml/2006/main" count="954" uniqueCount="62">
  <si>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</si>
  <si>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</si>
  <si>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</si>
  <si>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</si>
  <si>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</si>
  <si>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</si>
  <si>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</si>
  <si>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</si>
  <si>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</si>
  <si>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</si>
  <si>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</si>
  <si>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</si>
  <si>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</si>
  <si>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</si>
  <si>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</si>
  <si>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</si>
  <si>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</si>
  <si>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</si>
  <si>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</si>
  <si>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</si>
  <si>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</si>
  <si>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</si>
  <si>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</si>
  <si>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</si>
  <si>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</si>
  <si>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</si>
  <si>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</si>
  <si>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</si>
  <si>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</si>
  <si>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</si>
  <si>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</si>
  <si>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</si>
  <si>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</si>
  <si>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</si>
  <si>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</si>
  <si>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</si>
  <si>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</si>
  <si>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</si>
  <si>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</si>
  <si>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</si>
  <si>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</si>
  <si>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</si>
  <si>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</si>
  <si>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</si>
  <si>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</si>
  <si>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</si>
  <si>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</si>
  <si>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</si>
  <si>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</si>
  <si>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</si>
  <si>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</si>
  <si>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</si>
  <si>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</si>
  <si>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</si>
  <si>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</si>
  <si>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</si>
  <si>
    <t xml:space="preserve">SEMANA #  16    DEL     18  AL  24       A B R I L        2 0 2 2 </t>
  </si>
  <si>
    <t xml:space="preserve">SEMANA #  17    DEL     25     AL  01       MAYO        2 0 2 2 </t>
  </si>
  <si>
    <t xml:space="preserve">SEMANA #  18    DEL     02     AL  08       MAYO        2 0 2 2 </t>
  </si>
  <si>
    <t xml:space="preserve">SEMANA #  19    DEL     09     AL  15       MAYO        2 0 2 2 </t>
  </si>
  <si>
    <t xml:space="preserve">SEMANA #  20    DEL     16     AL  22       MAYO        2 0 2 2 </t>
  </si>
  <si>
    <t xml:space="preserve">SEMANA #  21    DEL     23     AL  29       MAYO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</si>
</sst>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314325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36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16916.32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13060.32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14310.32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3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12440.32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8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13750.32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10433.33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21" sqref="T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12470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F24" sqref="F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>
        <v>1</v>
      </c>
      <c r="G9" s="48">
        <v>300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2100</v>
      </c>
      <c r="N9" s="79">
        <v>0</v>
      </c>
      <c r="O9" s="80">
        <v>0</v>
      </c>
      <c r="P9" s="81">
        <f t="shared" si="0"/>
        <v>2100</v>
      </c>
      <c r="Q9" s="82" t="s">
        <v>19</v>
      </c>
      <c r="R9" s="83"/>
      <c r="S9" s="83"/>
      <c r="T9">
        <v>2</v>
      </c>
      <c r="U9">
        <v>4</v>
      </c>
      <c r="V9">
        <v>1</v>
      </c>
      <c r="W9">
        <v>2</v>
      </c>
      <c r="X9">
        <v>5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/>
      <c r="F10" s="47"/>
      <c r="G10" s="75">
        <v>0</v>
      </c>
      <c r="H10" s="49">
        <v>560</v>
      </c>
      <c r="I10" s="106"/>
      <c r="J10" s="106"/>
      <c r="K10" s="106"/>
      <c r="L10" s="107">
        <v>0</v>
      </c>
      <c r="M10" s="53">
        <f>I10+H10+G10-L10</f>
        <v>560</v>
      </c>
      <c r="N10" s="108">
        <v>0</v>
      </c>
      <c r="O10" s="109">
        <v>0</v>
      </c>
      <c r="P10" s="98">
        <f>M10-O10</f>
        <v>560</v>
      </c>
      <c r="Q10" s="110" t="s">
        <v>19</v>
      </c>
      <c r="R10" s="111"/>
      <c r="S10" s="101"/>
      <c r="T10" s="112">
        <v>0</v>
      </c>
      <c r="U10" s="113">
        <v>0</v>
      </c>
      <c r="V10" s="113">
        <v>5</v>
      </c>
      <c r="W10" s="113">
        <v>0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0</v>
      </c>
      <c r="V11" s="113">
        <v>7</v>
      </c>
      <c r="W11" s="113">
        <v>6</v>
      </c>
      <c r="X11" s="113">
        <v>0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9</v>
      </c>
      <c r="U13" s="126">
        <f t="shared" si="2"/>
        <v>14</v>
      </c>
      <c r="V13" s="126">
        <f t="shared" si="2"/>
        <v>17</v>
      </c>
      <c r="W13" s="126">
        <f t="shared" si="2"/>
        <v>8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9260.0400000000009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9560</v>
      </c>
      <c r="N14" s="136">
        <f>SUM(N8:N13)</f>
        <v>0</v>
      </c>
      <c r="O14" s="137">
        <f>SUM(O8:O13)</f>
        <v>0</v>
      </c>
      <c r="P14" s="138">
        <f>SUM(P7:P13)</f>
        <v>9560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4500</v>
      </c>
      <c r="U15" s="143">
        <f t="shared" si="3"/>
        <v>2800</v>
      </c>
      <c r="V15" s="143">
        <f t="shared" si="3"/>
        <v>1700</v>
      </c>
      <c r="W15" s="144">
        <f t="shared" si="3"/>
        <v>400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9560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9560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P1" workbookViewId="0">
      <selection activeCell="Q21" sqref="Q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1680</v>
      </c>
      <c r="I10" s="106"/>
      <c r="J10" s="106"/>
      <c r="K10" s="106"/>
      <c r="L10" s="107">
        <v>0</v>
      </c>
      <c r="M10" s="53">
        <f>I10+H10+G10-L10</f>
        <v>1680</v>
      </c>
      <c r="N10" s="108">
        <v>0</v>
      </c>
      <c r="O10" s="109">
        <v>0</v>
      </c>
      <c r="P10" s="98">
        <f>M10-O10</f>
        <v>1680</v>
      </c>
      <c r="Q10" s="110" t="s">
        <v>19</v>
      </c>
      <c r="R10" s="111"/>
      <c r="S10" s="101"/>
      <c r="T10" s="112">
        <v>2</v>
      </c>
      <c r="U10" s="113">
        <v>2</v>
      </c>
      <c r="V10" s="113">
        <v>0</v>
      </c>
      <c r="W10" s="113">
        <v>4</v>
      </c>
      <c r="X10" s="113">
        <v>4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D11*F11-0.01</f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4</v>
      </c>
      <c r="U11" s="113">
        <v>5</v>
      </c>
      <c r="V11" s="113">
        <v>5</v>
      </c>
      <c r="W11" s="113">
        <v>3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12</v>
      </c>
      <c r="U13" s="126">
        <f t="shared" si="2"/>
        <v>20</v>
      </c>
      <c r="V13" s="126">
        <f t="shared" si="2"/>
        <v>10</v>
      </c>
      <c r="W13" s="126">
        <f t="shared" si="2"/>
        <v>9</v>
      </c>
      <c r="X13" s="126">
        <f t="shared" si="2"/>
        <v>9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10380.040000000001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11630</v>
      </c>
      <c r="N14" s="136">
        <f>SUM(N8:N13)</f>
        <v>0</v>
      </c>
      <c r="O14" s="137">
        <f>SUM(O8:O13)</f>
        <v>0</v>
      </c>
      <c r="P14" s="138">
        <f>SUM(P7:P13)</f>
        <v>11630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6000</v>
      </c>
      <c r="U15" s="143">
        <f t="shared" si="3"/>
        <v>4000</v>
      </c>
      <c r="V15" s="143">
        <f t="shared" si="3"/>
        <v>1000</v>
      </c>
      <c r="W15" s="144">
        <f t="shared" si="3"/>
        <v>450</v>
      </c>
      <c r="X15" s="143">
        <f t="shared" si="3"/>
        <v>180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11630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11630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B22" sqref="B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2</v>
      </c>
      <c r="U11" s="113">
        <v>5</v>
      </c>
      <c r="V11" s="113">
        <v>4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19</v>
      </c>
      <c r="V13" s="126">
        <f t="shared" si="2"/>
        <v>10</v>
      </c>
      <c r="W13" s="126">
        <f t="shared" si="2"/>
        <v>4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10660</v>
      </c>
      <c r="N14" s="136">
        <f>SUM(N8:N13)</f>
        <v>0</v>
      </c>
      <c r="O14" s="137">
        <f>SUM(O8:O13)</f>
        <v>0</v>
      </c>
      <c r="P14" s="138">
        <f>SUM(P7:P13)</f>
        <v>10660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3800</v>
      </c>
      <c r="V15" s="143">
        <f t="shared" si="3"/>
        <v>1000</v>
      </c>
      <c r="W15" s="144">
        <f t="shared" si="3"/>
        <v>200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10660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10660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P1" workbookViewId="0">
      <selection activeCell="T22" sqref="T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59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3</v>
      </c>
      <c r="U10" s="113">
        <v>1</v>
      </c>
      <c r="V10" s="113">
        <v>1</v>
      </c>
      <c r="W10" s="113">
        <v>2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14</v>
      </c>
      <c r="U13" s="126">
        <f t="shared" si="2"/>
        <v>19</v>
      </c>
      <c r="V13" s="126">
        <f t="shared" si="2"/>
        <v>7</v>
      </c>
      <c r="W13" s="126">
        <f t="shared" si="2"/>
        <v>5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11910</v>
      </c>
      <c r="N14" s="136">
        <f>SUM(N8:N13)</f>
        <v>0</v>
      </c>
      <c r="O14" s="137">
        <f>SUM(O8:O13)</f>
        <v>0</v>
      </c>
      <c r="P14" s="138">
        <f>SUM(P7:P13)</f>
        <v>11910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7000</v>
      </c>
      <c r="U15" s="143">
        <f t="shared" si="3"/>
        <v>3800</v>
      </c>
      <c r="V15" s="143">
        <f t="shared" si="3"/>
        <v>700</v>
      </c>
      <c r="W15" s="144">
        <f t="shared" si="3"/>
        <v>250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11910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11910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16743.32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P20" sqref="P20:P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60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6</v>
      </c>
      <c r="F10" s="47"/>
      <c r="G10" s="75">
        <v>0</v>
      </c>
      <c r="H10" s="49">
        <v>1960</v>
      </c>
      <c r="I10" s="106"/>
      <c r="J10" s="106"/>
      <c r="K10" s="106"/>
      <c r="L10" s="107">
        <v>0</v>
      </c>
      <c r="M10" s="53">
        <f>I10+H10+G10-L10</f>
        <v>1960</v>
      </c>
      <c r="N10" s="108">
        <v>0</v>
      </c>
      <c r="O10" s="109">
        <v>0</v>
      </c>
      <c r="P10" s="98">
        <f>M10-O10</f>
        <v>1960</v>
      </c>
      <c r="Q10" s="110" t="s">
        <v>19</v>
      </c>
      <c r="R10" s="111"/>
      <c r="S10" s="101"/>
      <c r="T10" s="112">
        <v>2</v>
      </c>
      <c r="U10" s="113">
        <v>2</v>
      </c>
      <c r="V10" s="113">
        <v>2</v>
      </c>
      <c r="W10" s="113">
        <v>3</v>
      </c>
      <c r="X10" s="113">
        <v>6</v>
      </c>
      <c r="Y10" s="113">
        <v>6</v>
      </c>
      <c r="Z10" s="113">
        <v>6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 t="s">
        <v>0</v>
      </c>
      <c r="U11" s="113">
        <v>5</v>
      </c>
      <c r="V11" s="113">
        <v>4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8</v>
      </c>
      <c r="U13" s="126">
        <f t="shared" si="2"/>
        <v>20</v>
      </c>
      <c r="V13" s="126">
        <f t="shared" si="2"/>
        <v>11</v>
      </c>
      <c r="W13" s="126">
        <f t="shared" si="2"/>
        <v>5</v>
      </c>
      <c r="X13" s="126">
        <f t="shared" si="2"/>
        <v>11</v>
      </c>
      <c r="Y13" s="126">
        <f t="shared" si="2"/>
        <v>6</v>
      </c>
      <c r="Z13" s="126">
        <f t="shared" si="2"/>
        <v>6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10660.04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10660</v>
      </c>
      <c r="N14" s="136">
        <f>SUM(N8:N13)</f>
        <v>0</v>
      </c>
      <c r="O14" s="137">
        <f>SUM(O8:O13)</f>
        <v>0</v>
      </c>
      <c r="P14" s="138">
        <f>SUM(P7:P13)</f>
        <v>10660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4000</v>
      </c>
      <c r="U15" s="143">
        <f t="shared" si="3"/>
        <v>4000</v>
      </c>
      <c r="V15" s="143">
        <f t="shared" si="3"/>
        <v>1100</v>
      </c>
      <c r="W15" s="144">
        <f t="shared" si="3"/>
        <v>250</v>
      </c>
      <c r="X15" s="143">
        <f t="shared" si="3"/>
        <v>220</v>
      </c>
      <c r="Y15" s="143">
        <f t="shared" si="3"/>
        <v>60</v>
      </c>
      <c r="Z15" s="143">
        <f t="shared" si="3"/>
        <v>30</v>
      </c>
      <c r="AA15" s="143">
        <f t="shared" si="3"/>
        <v>0</v>
      </c>
      <c r="AB15" s="145">
        <f>SUM(T15:AA15)</f>
        <v>9660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10660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abSelected="1" topLeftCell="P1" workbookViewId="0">
      <selection activeCell="T10" sqref="T10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61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3">
        <v>44242</v>
      </c>
      <c r="D8" s="207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5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4"/>
      <c r="D10" s="74">
        <v>280</v>
      </c>
      <c r="E10" s="47">
        <v>5</v>
      </c>
      <c r="F10" s="47"/>
      <c r="G10" s="75">
        <v>0</v>
      </c>
      <c r="H10" s="49">
        <v>1680</v>
      </c>
      <c r="I10" s="106"/>
      <c r="J10" s="106"/>
      <c r="K10" s="106"/>
      <c r="L10" s="107">
        <v>0</v>
      </c>
      <c r="M10" s="53">
        <f>I10+H10+G10-L10</f>
        <v>1680</v>
      </c>
      <c r="N10" s="108">
        <v>0</v>
      </c>
      <c r="O10" s="109">
        <v>0</v>
      </c>
      <c r="P10" s="98">
        <f>M10-O10</f>
        <v>1680</v>
      </c>
      <c r="Q10" s="110" t="s">
        <v>19</v>
      </c>
      <c r="R10" s="111"/>
      <c r="S10" s="101"/>
      <c r="T10" s="112">
        <v>2</v>
      </c>
      <c r="U10" s="113">
        <v>1</v>
      </c>
      <c r="V10" s="113">
        <v>1</v>
      </c>
      <c r="W10" s="113">
        <v>4</v>
      </c>
      <c r="X10" s="113">
        <v>6</v>
      </c>
      <c r="Y10" s="113">
        <v>6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v>1250</v>
      </c>
      <c r="H11" s="49">
        <f>D11*E11</f>
        <v>2500.02</v>
      </c>
      <c r="I11" s="115"/>
      <c r="J11" s="115"/>
      <c r="K11" s="115"/>
      <c r="L11" s="116"/>
      <c r="M11" s="53">
        <f>I11+H11+G11-L11-0.02</f>
        <v>3750</v>
      </c>
      <c r="N11" s="108">
        <v>0</v>
      </c>
      <c r="O11" s="109">
        <v>0</v>
      </c>
      <c r="P11" s="98">
        <f>M11-O11</f>
        <v>3750</v>
      </c>
      <c r="Q11" s="110" t="s">
        <v>19</v>
      </c>
      <c r="R11" s="111"/>
      <c r="S11" s="101"/>
      <c r="T11" s="112">
        <v>5</v>
      </c>
      <c r="U11" s="113">
        <v>4</v>
      </c>
      <c r="V11" s="113">
        <v>1</v>
      </c>
      <c r="W11" s="113">
        <v>5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6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18</v>
      </c>
      <c r="V13" s="126">
        <f t="shared" si="2"/>
        <v>7</v>
      </c>
      <c r="W13" s="126">
        <f t="shared" si="2"/>
        <v>11</v>
      </c>
      <c r="X13" s="126">
        <f t="shared" si="2"/>
        <v>11</v>
      </c>
      <c r="Y13" s="126">
        <f t="shared" si="2"/>
        <v>6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10380.040000000001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11630</v>
      </c>
      <c r="N14" s="136">
        <f>SUM(N8:N13)</f>
        <v>0</v>
      </c>
      <c r="O14" s="137">
        <f>SUM(O8:O13)</f>
        <v>0</v>
      </c>
      <c r="P14" s="138">
        <f>SUM(P7:P13)</f>
        <v>11630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3600</v>
      </c>
      <c r="V15" s="143">
        <f t="shared" si="3"/>
        <v>700</v>
      </c>
      <c r="W15" s="144">
        <f t="shared" si="3"/>
        <v>550</v>
      </c>
      <c r="X15" s="143">
        <f t="shared" si="3"/>
        <v>220</v>
      </c>
      <c r="Y15" s="143">
        <f t="shared" si="3"/>
        <v>60</v>
      </c>
      <c r="Z15" s="143">
        <f t="shared" si="3"/>
        <v>0</v>
      </c>
      <c r="AA15" s="143">
        <f t="shared" si="3"/>
        <v>0</v>
      </c>
      <c r="AB15" s="145">
        <f>SUM(T15:AA15)</f>
        <v>11630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0"/>
      <c r="O17" s="210"/>
      <c r="P17" s="211">
        <f>M14+P16</f>
        <v>11630</v>
      </c>
      <c r="Q17" s="211"/>
      <c r="W17" s="10"/>
      <c r="X17" s="155"/>
    </row>
    <row r="18" spans="2:24" ht="23.25" x14ac:dyDescent="0.35">
      <c r="B18" s="194"/>
      <c r="C18" s="194"/>
      <c r="D18" s="195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6"/>
      <c r="C19" s="197"/>
      <c r="D19" s="198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199"/>
      <c r="C20" s="197"/>
      <c r="D20" s="200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199"/>
      <c r="C21" s="201"/>
      <c r="D21" s="174"/>
    </row>
    <row r="22" spans="2:24" ht="15.75" x14ac:dyDescent="0.25">
      <c r="B22" s="199"/>
      <c r="C22" s="201"/>
      <c r="D22" s="202"/>
    </row>
    <row r="23" spans="2:24" ht="15.75" x14ac:dyDescent="0.25">
      <c r="B23" s="199"/>
      <c r="C23" s="201"/>
      <c r="D23" s="202"/>
    </row>
    <row r="24" spans="2:24" ht="15.75" x14ac:dyDescent="0.25">
      <c r="B24" s="199"/>
      <c r="C24" s="201"/>
      <c r="D24" s="202"/>
    </row>
    <row r="25" spans="2:24" ht="15.75" x14ac:dyDescent="0.25">
      <c r="B25" s="199"/>
      <c r="C25" s="201"/>
      <c r="D25" s="202"/>
    </row>
    <row r="26" spans="2:24" ht="15.75" x14ac:dyDescent="0.25">
      <c r="B26" s="199"/>
      <c r="C26" s="201"/>
      <c r="D26" s="202"/>
    </row>
    <row r="27" spans="2:24" ht="15.75" x14ac:dyDescent="0.25">
      <c r="B27" s="199"/>
      <c r="C27" s="201"/>
      <c r="D27" s="202"/>
    </row>
    <row r="28" spans="2:24" ht="15.75" x14ac:dyDescent="0.25">
      <c r="B28" s="199"/>
      <c r="C28" s="201"/>
      <c r="D28" s="202"/>
    </row>
    <row r="29" spans="2:24" ht="15.75" x14ac:dyDescent="0.25">
      <c r="B29" s="199"/>
      <c r="C29" s="201"/>
      <c r="D29" s="202"/>
    </row>
    <row r="30" spans="2:24" ht="15.75" x14ac:dyDescent="0.25">
      <c r="B30" s="199"/>
      <c r="C30" s="201"/>
      <c r="D30" s="202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2" sqref="B2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8" t="s">
        <v>31</v>
      </c>
      <c r="D2" s="6"/>
    </row>
    <row r="3" spans="2:6" ht="38.25" thickBot="1" x14ac:dyDescent="0.3">
      <c r="F3" s="184" t="s">
        <v>17</v>
      </c>
    </row>
    <row r="4" spans="2:6" s="6" customFormat="1" ht="33.75" customHeight="1" x14ac:dyDescent="0.3">
      <c r="B4" s="185"/>
      <c r="C4" s="186"/>
      <c r="D4" s="186"/>
      <c r="E4" s="186"/>
      <c r="F4" s="188" t="s">
        <v>30</v>
      </c>
    </row>
    <row r="5" spans="2:6" ht="34.5" customHeight="1" x14ac:dyDescent="0.25">
      <c r="B5" s="6" t="s">
        <v>0</v>
      </c>
      <c r="F5" s="183" t="s">
        <v>38</v>
      </c>
    </row>
    <row r="6" spans="2:6" ht="38.25" customHeight="1" x14ac:dyDescent="0.25">
      <c r="B6" t="s">
        <v>0</v>
      </c>
      <c r="F6" s="191" t="s">
        <v>39</v>
      </c>
    </row>
    <row r="7" spans="2:6" x14ac:dyDescent="0.25">
      <c r="B7" t="s">
        <v>0</v>
      </c>
    </row>
    <row r="8" spans="2:6" ht="40.5" customHeight="1" x14ac:dyDescent="0.25">
      <c r="F8" s="188" t="s">
        <v>31</v>
      </c>
    </row>
    <row r="9" spans="2:6" ht="18.75" x14ac:dyDescent="0.25">
      <c r="B9" s="189"/>
      <c r="F9" s="183"/>
    </row>
    <row r="10" spans="2:6" x14ac:dyDescent="0.25">
      <c r="B10" s="189"/>
    </row>
    <row r="11" spans="2:6" ht="18.75" x14ac:dyDescent="0.25">
      <c r="B11" s="189"/>
      <c r="F11" s="188" t="s">
        <v>40</v>
      </c>
    </row>
    <row r="12" spans="2:6" x14ac:dyDescent="0.25">
      <c r="B12" s="189"/>
    </row>
    <row r="13" spans="2:6" ht="18.75" x14ac:dyDescent="0.3">
      <c r="B13" s="190"/>
    </row>
    <row r="14" spans="2:6" ht="23.25" x14ac:dyDescent="0.3">
      <c r="B14" s="190"/>
      <c r="F14" s="187" t="s">
        <v>22</v>
      </c>
    </row>
    <row r="15" spans="2:6" x14ac:dyDescent="0.25">
      <c r="B15" s="189"/>
    </row>
    <row r="16" spans="2:6" x14ac:dyDescent="0.25">
      <c r="B16" s="18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4" sqref="F14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13</v>
      </c>
      <c r="G6" s="180">
        <f>F6*D6</f>
        <v>6500</v>
      </c>
    </row>
    <row r="7" spans="4:7" ht="26.25" x14ac:dyDescent="0.4">
      <c r="D7" s="177">
        <v>200</v>
      </c>
      <c r="E7" s="178" t="s">
        <v>37</v>
      </c>
      <c r="F7" s="179">
        <v>18</v>
      </c>
      <c r="G7" s="180">
        <f t="shared" ref="G7:G12" si="0">F7*D7</f>
        <v>3600</v>
      </c>
    </row>
    <row r="8" spans="4:7" ht="26.25" x14ac:dyDescent="0.4">
      <c r="D8" s="177">
        <v>100</v>
      </c>
      <c r="E8" s="178" t="s">
        <v>37</v>
      </c>
      <c r="F8" s="179">
        <v>7</v>
      </c>
      <c r="G8" s="180">
        <f t="shared" si="0"/>
        <v>700</v>
      </c>
    </row>
    <row r="9" spans="4:7" ht="26.25" x14ac:dyDescent="0.4">
      <c r="D9" s="177">
        <v>50</v>
      </c>
      <c r="E9" s="178" t="s">
        <v>37</v>
      </c>
      <c r="F9" s="179">
        <v>11</v>
      </c>
      <c r="G9" s="180">
        <f t="shared" si="0"/>
        <v>550</v>
      </c>
    </row>
    <row r="10" spans="4:7" ht="26.25" x14ac:dyDescent="0.4">
      <c r="D10" s="177">
        <v>20</v>
      </c>
      <c r="E10" s="178" t="s">
        <v>37</v>
      </c>
      <c r="F10" s="179">
        <v>11</v>
      </c>
      <c r="G10" s="180">
        <f t="shared" si="0"/>
        <v>220</v>
      </c>
    </row>
    <row r="11" spans="4:7" ht="26.25" x14ac:dyDescent="0.4">
      <c r="D11" s="177">
        <v>10</v>
      </c>
      <c r="E11" s="178" t="s">
        <v>37</v>
      </c>
      <c r="F11" s="179">
        <v>6</v>
      </c>
      <c r="G11" s="180">
        <f t="shared" si="0"/>
        <v>60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0</v>
      </c>
      <c r="G13" s="180">
        <v>0</v>
      </c>
    </row>
    <row r="14" spans="4:7" ht="27" thickBot="1" x14ac:dyDescent="0.45">
      <c r="D14" s="181"/>
      <c r="G14" s="182">
        <f>SUM(G6:G13)</f>
        <v>11630</v>
      </c>
    </row>
    <row r="15" spans="4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16780.32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16580.650000000001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44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2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15930.01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45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3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15544.32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46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14897.33</v>
      </c>
      <c r="Q20" s="211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47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12660.32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09" t="s">
        <v>48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</row>
    <row r="2" spans="1:28" ht="21" x14ac:dyDescent="0.35"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3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3">
        <v>44242</v>
      </c>
      <c r="D9" s="207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5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4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6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0"/>
      <c r="O20" s="210"/>
      <c r="P20" s="211">
        <f>M17+P19</f>
        <v>13190.32</v>
      </c>
      <c r="Q20" s="211"/>
      <c r="W20" s="10"/>
      <c r="X20" s="155"/>
    </row>
    <row r="21" spans="2:28" ht="23.25" x14ac:dyDescent="0.35">
      <c r="B21" s="194"/>
      <c r="C21" s="194"/>
      <c r="D21" s="195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6"/>
      <c r="C22" s="197"/>
      <c r="D22" s="198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99"/>
      <c r="C23" s="197"/>
      <c r="D23" s="200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99"/>
      <c r="C24" s="201"/>
      <c r="D24" s="174"/>
    </row>
    <row r="25" spans="2:28" ht="15.75" x14ac:dyDescent="0.25">
      <c r="B25" s="199"/>
      <c r="C25" s="201"/>
      <c r="D25" s="202"/>
    </row>
    <row r="26" spans="2:28" ht="15.75" x14ac:dyDescent="0.25">
      <c r="B26" s="199"/>
      <c r="C26" s="201"/>
      <c r="D26" s="202"/>
    </row>
    <row r="27" spans="2:28" ht="15.75" x14ac:dyDescent="0.25">
      <c r="B27" s="199"/>
      <c r="C27" s="201"/>
      <c r="D27" s="202"/>
    </row>
    <row r="28" spans="2:28" ht="15.75" x14ac:dyDescent="0.25">
      <c r="B28" s="199"/>
      <c r="C28" s="201"/>
      <c r="D28" s="202"/>
    </row>
    <row r="29" spans="2:28" ht="15.75" x14ac:dyDescent="0.25">
      <c r="B29" s="199"/>
      <c r="C29" s="201"/>
      <c r="D29" s="202"/>
    </row>
    <row r="30" spans="2:28" ht="15.75" x14ac:dyDescent="0.25">
      <c r="B30" s="199"/>
      <c r="C30" s="201"/>
      <c r="D30" s="202"/>
    </row>
    <row r="31" spans="2:28" ht="15.75" x14ac:dyDescent="0.25">
      <c r="B31" s="199"/>
      <c r="C31" s="201"/>
      <c r="D31" s="202"/>
    </row>
    <row r="32" spans="2:28" ht="15.75" x14ac:dyDescent="0.25">
      <c r="B32" s="199"/>
      <c r="C32" s="201"/>
      <c r="D32" s="202"/>
    </row>
    <row r="33" spans="2:4" ht="15.75" x14ac:dyDescent="0.25">
      <c r="B33" s="199"/>
      <c r="C33" s="201"/>
      <c r="D33" s="202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SEMANA    16    2022      </vt:lpstr>
      <vt:lpstr>    SEMANA    17    2022    </vt:lpstr>
      <vt:lpstr>   SEMANA   18    2022   </vt:lpstr>
      <vt:lpstr>   SEMANA    19    2022    </vt:lpstr>
      <vt:lpstr>  SEMANA    20     2022   </vt:lpstr>
      <vt:lpstr>SEMANA     21     2022   </vt:lpstr>
      <vt:lpstr>Hoja1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2022-05-28T13:41:47Z</cp:lastPrinted>
  <dcterms:created xsi:type="dcterms:W3CDTF">2022-01-08T13:11:48Z</dcterms:created>
  <dcterms:modified xsi:type="dcterms:W3CDTF">2022-05-28T14:32:11Z</dcterms:modified>
</cp:coreProperties>
</file>