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7800" yWindow="1215" windowWidth="18060" windowHeight="13620" firstSheet="6" activeTab="8"/>
  </bookViews>
  <sheets>
    <sheet name="ENERO  2021   " sheetId="1" r:id="rId1"/>
    <sheet name="FEBRERO   2 0 2 1     " sheetId="2" r:id="rId2"/>
    <sheet name="MARZO      2 0 2 1       " sheetId="4" r:id="rId3"/>
    <sheet name="ABRIL      2 0 2 1     " sheetId="3" r:id="rId4"/>
    <sheet name="M A Y O     2 0 2 1       " sheetId="5" r:id="rId5"/>
    <sheet name="J U N I O      2 0 2 1    " sheetId="6" r:id="rId6"/>
    <sheet name="J U L I O      2 0 2 1    " sheetId="7" r:id="rId7"/>
    <sheet name="AGOSTO    2021       " sheetId="8" r:id="rId8"/>
    <sheet name="SEPTIEMBRE     2 0 2 1     " sheetId="9" r:id="rId9"/>
    <sheet name="Hoja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9" l="1"/>
  <c r="K36" i="9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I32" i="9"/>
  <c r="N32" i="9" s="1"/>
  <c r="H32" i="9"/>
  <c r="M32" i="9" s="1"/>
  <c r="I31" i="9"/>
  <c r="N31" i="9" s="1"/>
  <c r="H31" i="9"/>
  <c r="M31" i="9" s="1"/>
  <c r="I30" i="9"/>
  <c r="N30" i="9" s="1"/>
  <c r="H30" i="9"/>
  <c r="M30" i="9" s="1"/>
  <c r="I29" i="9"/>
  <c r="N29" i="9" s="1"/>
  <c r="H29" i="9"/>
  <c r="M29" i="9" s="1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1" i="9"/>
  <c r="N11" i="9" s="1"/>
  <c r="H11" i="9"/>
  <c r="M11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I5" i="9"/>
  <c r="N5" i="9" s="1"/>
  <c r="H5" i="9"/>
  <c r="M5" i="9" s="1"/>
  <c r="H36" i="9" l="1"/>
  <c r="I36" i="9"/>
  <c r="L36" i="8"/>
  <c r="K36" i="8"/>
  <c r="N35" i="8"/>
  <c r="M35" i="8"/>
  <c r="I35" i="8"/>
  <c r="H35" i="8"/>
  <c r="N34" i="8"/>
  <c r="M34" i="8"/>
  <c r="I34" i="8"/>
  <c r="H34" i="8"/>
  <c r="N33" i="8"/>
  <c r="I33" i="8"/>
  <c r="H33" i="8"/>
  <c r="M33" i="8" s="1"/>
  <c r="N32" i="8"/>
  <c r="I32" i="8"/>
  <c r="H32" i="8"/>
  <c r="M32" i="8" s="1"/>
  <c r="I31" i="8"/>
  <c r="N31" i="8" s="1"/>
  <c r="H31" i="8"/>
  <c r="M31" i="8" s="1"/>
  <c r="I30" i="8"/>
  <c r="N30" i="8" s="1"/>
  <c r="H30" i="8"/>
  <c r="M30" i="8" s="1"/>
  <c r="M29" i="8"/>
  <c r="I29" i="8"/>
  <c r="N29" i="8" s="1"/>
  <c r="H29" i="8"/>
  <c r="M28" i="8"/>
  <c r="I28" i="8"/>
  <c r="N28" i="8" s="1"/>
  <c r="H28" i="8"/>
  <c r="I27" i="8"/>
  <c r="N27" i="8" s="1"/>
  <c r="H27" i="8"/>
  <c r="M27" i="8" s="1"/>
  <c r="I26" i="8"/>
  <c r="N26" i="8" s="1"/>
  <c r="H26" i="8"/>
  <c r="M26" i="8" s="1"/>
  <c r="M25" i="8"/>
  <c r="I25" i="8"/>
  <c r="N25" i="8" s="1"/>
  <c r="H25" i="8"/>
  <c r="I24" i="8"/>
  <c r="N24" i="8" s="1"/>
  <c r="H24" i="8"/>
  <c r="M24" i="8" s="1"/>
  <c r="I23" i="8"/>
  <c r="N23" i="8" s="1"/>
  <c r="H23" i="8"/>
  <c r="M23" i="8" s="1"/>
  <c r="I22" i="8"/>
  <c r="N22" i="8" s="1"/>
  <c r="H22" i="8"/>
  <c r="M22" i="8" s="1"/>
  <c r="N21" i="8"/>
  <c r="I21" i="8"/>
  <c r="H21" i="8"/>
  <c r="M21" i="8" s="1"/>
  <c r="I20" i="8"/>
  <c r="N20" i="8" s="1"/>
  <c r="H20" i="8"/>
  <c r="M20" i="8" s="1"/>
  <c r="I19" i="8"/>
  <c r="N19" i="8" s="1"/>
  <c r="H19" i="8"/>
  <c r="M19" i="8" s="1"/>
  <c r="I15" i="8"/>
  <c r="H15" i="8"/>
  <c r="I18" i="8"/>
  <c r="H18" i="8"/>
  <c r="I17" i="8"/>
  <c r="H17" i="8"/>
  <c r="I16" i="8"/>
  <c r="H16" i="8"/>
  <c r="I14" i="8"/>
  <c r="N14" i="8" s="1"/>
  <c r="H14" i="8"/>
  <c r="M14" i="8" s="1"/>
  <c r="I13" i="8"/>
  <c r="N13" i="8" s="1"/>
  <c r="H13" i="8"/>
  <c r="M13" i="8" s="1"/>
  <c r="I12" i="8"/>
  <c r="N12" i="8" s="1"/>
  <c r="H12" i="8"/>
  <c r="M12" i="8" s="1"/>
  <c r="I11" i="8"/>
  <c r="N11" i="8" s="1"/>
  <c r="H11" i="8"/>
  <c r="M11" i="8" s="1"/>
  <c r="I10" i="8"/>
  <c r="N10" i="8" s="1"/>
  <c r="H10" i="8"/>
  <c r="M10" i="8" s="1"/>
  <c r="I9" i="8"/>
  <c r="N9" i="8" s="1"/>
  <c r="H9" i="8"/>
  <c r="M9" i="8" s="1"/>
  <c r="I8" i="8"/>
  <c r="N8" i="8" s="1"/>
  <c r="H8" i="8"/>
  <c r="M8" i="8" s="1"/>
  <c r="I7" i="8"/>
  <c r="N7" i="8" s="1"/>
  <c r="H7" i="8"/>
  <c r="M7" i="8" s="1"/>
  <c r="I6" i="8"/>
  <c r="N6" i="8" s="1"/>
  <c r="H6" i="8"/>
  <c r="M6" i="8" s="1"/>
  <c r="I5" i="8"/>
  <c r="N5" i="8" s="1"/>
  <c r="H5" i="8"/>
  <c r="M5" i="8" s="1"/>
  <c r="N15" i="8" l="1"/>
  <c r="M15" i="8"/>
  <c r="M16" i="8"/>
  <c r="M18" i="8"/>
  <c r="N16" i="8"/>
  <c r="N18" i="8"/>
  <c r="M17" i="8"/>
  <c r="N17" i="8"/>
  <c r="I36" i="8"/>
  <c r="H36" i="8"/>
  <c r="L36" i="7"/>
  <c r="K36" i="7"/>
  <c r="I35" i="7"/>
  <c r="N35" i="7" s="1"/>
  <c r="H35" i="7"/>
  <c r="M35" i="7" s="1"/>
  <c r="I34" i="7"/>
  <c r="N34" i="7" s="1"/>
  <c r="H34" i="7"/>
  <c r="M34" i="7" s="1"/>
  <c r="I33" i="7"/>
  <c r="N33" i="7" s="1"/>
  <c r="H33" i="7"/>
  <c r="M33" i="7" s="1"/>
  <c r="I32" i="7"/>
  <c r="N32" i="7" s="1"/>
  <c r="H32" i="7"/>
  <c r="M32" i="7" s="1"/>
  <c r="I31" i="7"/>
  <c r="N31" i="7" s="1"/>
  <c r="H31" i="7"/>
  <c r="M31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8" i="7"/>
  <c r="N18" i="7" s="1"/>
  <c r="H18" i="7"/>
  <c r="M18" i="7" s="1"/>
  <c r="I17" i="7"/>
  <c r="N17" i="7" s="1"/>
  <c r="H17" i="7"/>
  <c r="M17" i="7" s="1"/>
  <c r="I16" i="7"/>
  <c r="N16" i="7" s="1"/>
  <c r="H16" i="7"/>
  <c r="M16" i="7" s="1"/>
  <c r="I15" i="7"/>
  <c r="N15" i="7" s="1"/>
  <c r="H15" i="7"/>
  <c r="M15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N5" i="7" s="1"/>
  <c r="H5" i="7"/>
  <c r="M5" i="7" s="1"/>
  <c r="H36" i="7" l="1"/>
  <c r="I36" i="7"/>
  <c r="L36" i="6"/>
  <c r="K36" i="6"/>
  <c r="N35" i="6"/>
  <c r="I35" i="6"/>
  <c r="H35" i="6"/>
  <c r="M35" i="6" s="1"/>
  <c r="N34" i="6"/>
  <c r="I34" i="6"/>
  <c r="H34" i="6"/>
  <c r="M34" i="6" s="1"/>
  <c r="N33" i="6"/>
  <c r="I33" i="6"/>
  <c r="H33" i="6"/>
  <c r="M33" i="6" s="1"/>
  <c r="I32" i="6"/>
  <c r="N32" i="6" s="1"/>
  <c r="H32" i="6"/>
  <c r="M32" i="6" s="1"/>
  <c r="I31" i="6"/>
  <c r="N31" i="6" s="1"/>
  <c r="H31" i="6"/>
  <c r="M31" i="6" s="1"/>
  <c r="I30" i="6"/>
  <c r="N30" i="6" s="1"/>
  <c r="H30" i="6"/>
  <c r="M30" i="6" s="1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25" i="6"/>
  <c r="M25" i="6" s="1"/>
  <c r="I24" i="6"/>
  <c r="N24" i="6" s="1"/>
  <c r="H24" i="6"/>
  <c r="M24" i="6" s="1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0" i="6"/>
  <c r="M20" i="6" s="1"/>
  <c r="I19" i="6"/>
  <c r="N19" i="6" s="1"/>
  <c r="H19" i="6"/>
  <c r="M19" i="6" s="1"/>
  <c r="I18" i="6"/>
  <c r="N18" i="6" s="1"/>
  <c r="H18" i="6"/>
  <c r="M18" i="6" s="1"/>
  <c r="I17" i="6"/>
  <c r="N17" i="6" s="1"/>
  <c r="H17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4" i="6"/>
  <c r="M14" i="6" s="1"/>
  <c r="I13" i="6"/>
  <c r="N13" i="6" s="1"/>
  <c r="H13" i="6"/>
  <c r="M13" i="6" s="1"/>
  <c r="I12" i="6"/>
  <c r="N12" i="6" s="1"/>
  <c r="H12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N5" i="6"/>
  <c r="I5" i="6"/>
  <c r="H5" i="6"/>
  <c r="M5" i="6" s="1"/>
  <c r="M6" i="5"/>
  <c r="I6" i="5"/>
  <c r="N6" i="5" s="1"/>
  <c r="I7" i="5"/>
  <c r="N7" i="5" s="1"/>
  <c r="I8" i="5"/>
  <c r="N8" i="5" s="1"/>
  <c r="H6" i="5"/>
  <c r="H7" i="5"/>
  <c r="M7" i="5" s="1"/>
  <c r="H8" i="5"/>
  <c r="M8" i="5" s="1"/>
  <c r="H9" i="5"/>
  <c r="M9" i="5" s="1"/>
  <c r="H10" i="5"/>
  <c r="M10" i="5" s="1"/>
  <c r="L36" i="5"/>
  <c r="K36" i="5"/>
  <c r="I35" i="5"/>
  <c r="N35" i="5" s="1"/>
  <c r="H35" i="5"/>
  <c r="M35" i="5" s="1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I9" i="5"/>
  <c r="N9" i="5" s="1"/>
  <c r="I5" i="5"/>
  <c r="N5" i="5" s="1"/>
  <c r="H5" i="5"/>
  <c r="M5" i="5" s="1"/>
  <c r="L34" i="3"/>
  <c r="K34" i="3"/>
  <c r="N33" i="3"/>
  <c r="I33" i="3"/>
  <c r="H33" i="3"/>
  <c r="M33" i="3" s="1"/>
  <c r="N32" i="3"/>
  <c r="I32" i="3"/>
  <c r="H32" i="3"/>
  <c r="M32" i="3" s="1"/>
  <c r="I31" i="3"/>
  <c r="N31" i="3" s="1"/>
  <c r="H31" i="3"/>
  <c r="M31" i="3" s="1"/>
  <c r="I30" i="3"/>
  <c r="N30" i="3" s="1"/>
  <c r="H30" i="3"/>
  <c r="M30" i="3" s="1"/>
  <c r="I29" i="3"/>
  <c r="N29" i="3" s="1"/>
  <c r="H29" i="3"/>
  <c r="M29" i="3" s="1"/>
  <c r="I28" i="3"/>
  <c r="N28" i="3" s="1"/>
  <c r="H28" i="3"/>
  <c r="M28" i="3" s="1"/>
  <c r="I27" i="3"/>
  <c r="N27" i="3" s="1"/>
  <c r="H27" i="3"/>
  <c r="M27" i="3" s="1"/>
  <c r="I26" i="3"/>
  <c r="N26" i="3" s="1"/>
  <c r="H26" i="3"/>
  <c r="M26" i="3" s="1"/>
  <c r="I25" i="3"/>
  <c r="N25" i="3" s="1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I21" i="3"/>
  <c r="N21" i="3" s="1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I17" i="3"/>
  <c r="N17" i="3" s="1"/>
  <c r="H17" i="3"/>
  <c r="M17" i="3" s="1"/>
  <c r="I16" i="3"/>
  <c r="N16" i="3" s="1"/>
  <c r="H16" i="3"/>
  <c r="M16" i="3" s="1"/>
  <c r="I15" i="3"/>
  <c r="N15" i="3" s="1"/>
  <c r="H15" i="3"/>
  <c r="M15" i="3" s="1"/>
  <c r="I14" i="3"/>
  <c r="N14" i="3" s="1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I9" i="3"/>
  <c r="N9" i="3" s="1"/>
  <c r="H9" i="3"/>
  <c r="M9" i="3" s="1"/>
  <c r="I8" i="3"/>
  <c r="N8" i="3" s="1"/>
  <c r="H8" i="3"/>
  <c r="M8" i="3" s="1"/>
  <c r="I7" i="3"/>
  <c r="N7" i="3" s="1"/>
  <c r="H7" i="3"/>
  <c r="M7" i="3" s="1"/>
  <c r="I6" i="3"/>
  <c r="N6" i="3" s="1"/>
  <c r="H6" i="3"/>
  <c r="M6" i="3" s="1"/>
  <c r="N5" i="3"/>
  <c r="I5" i="3"/>
  <c r="H5" i="3"/>
  <c r="M5" i="3" s="1"/>
  <c r="L33" i="4"/>
  <c r="K33" i="4"/>
  <c r="I32" i="4"/>
  <c r="N32" i="4" s="1"/>
  <c r="H32" i="4"/>
  <c r="M32" i="4" s="1"/>
  <c r="I31" i="4"/>
  <c r="N31" i="4" s="1"/>
  <c r="H31" i="4"/>
  <c r="M31" i="4" s="1"/>
  <c r="I29" i="4"/>
  <c r="N29" i="4" s="1"/>
  <c r="H29" i="4"/>
  <c r="M29" i="4" s="1"/>
  <c r="I28" i="4"/>
  <c r="N28" i="4" s="1"/>
  <c r="H28" i="4"/>
  <c r="M28" i="4" s="1"/>
  <c r="I30" i="4"/>
  <c r="N30" i="4" s="1"/>
  <c r="H30" i="4"/>
  <c r="M30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N5" i="4" s="1"/>
  <c r="H5" i="4"/>
  <c r="M5" i="4" s="1"/>
  <c r="H10" i="2"/>
  <c r="M10" i="2" s="1"/>
  <c r="G10" i="2"/>
  <c r="L10" i="2" s="1"/>
  <c r="G11" i="2"/>
  <c r="L11" i="2" s="1"/>
  <c r="K34" i="2"/>
  <c r="J34" i="2"/>
  <c r="L33" i="2"/>
  <c r="H33" i="2"/>
  <c r="M33" i="2" s="1"/>
  <c r="G33" i="2"/>
  <c r="H32" i="2"/>
  <c r="M32" i="2" s="1"/>
  <c r="G32" i="2"/>
  <c r="L32" i="2" s="1"/>
  <c r="H31" i="2"/>
  <c r="M31" i="2" s="1"/>
  <c r="G31" i="2"/>
  <c r="L31" i="2" s="1"/>
  <c r="H30" i="2"/>
  <c r="M30" i="2" s="1"/>
  <c r="G30" i="2"/>
  <c r="L30" i="2" s="1"/>
  <c r="H29" i="2"/>
  <c r="M29" i="2" s="1"/>
  <c r="G29" i="2"/>
  <c r="L29" i="2" s="1"/>
  <c r="H28" i="2"/>
  <c r="M28" i="2" s="1"/>
  <c r="G28" i="2"/>
  <c r="L28" i="2" s="1"/>
  <c r="H27" i="2"/>
  <c r="M27" i="2" s="1"/>
  <c r="G27" i="2"/>
  <c r="L27" i="2" s="1"/>
  <c r="H26" i="2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G5" i="2"/>
  <c r="L5" i="2" s="1"/>
  <c r="K34" i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I36" i="6" l="1"/>
  <c r="H36" i="6"/>
  <c r="H36" i="5"/>
  <c r="I36" i="5"/>
  <c r="I34" i="3"/>
  <c r="H34" i="3"/>
  <c r="I33" i="4"/>
  <c r="H33" i="4"/>
  <c r="G34" i="2"/>
  <c r="H34" i="2"/>
  <c r="M5" i="2"/>
  <c r="G34" i="1"/>
  <c r="H34" i="1"/>
</calcChain>
</file>

<file path=xl/comments1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<sst xmlns="http://schemas.openxmlformats.org/spreadsheetml/2006/main" count="467" uniqueCount="91">
  <si>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</si>
  <si>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</si>
  <si>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</si>
  <si>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</si>
  <si>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</si>
  <si>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</si>
  <si>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</si>
  <si>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</si>
  <si>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</si>
  <si>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</si>
  <si>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</si>
  <si>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</si>
  <si>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</si>
  <si>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</si>
  <si>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</si>
  <si>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</si>
  <si>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</si>
  <si>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</si>
  <si>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</si>
  <si>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</si>
  <si>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</si>
  <si>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</si>
  <si>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</si>
  <si>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</si>
  <si>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</si>
  <si>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</si>
  <si>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</si>
  <si>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</si>
  <si>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</si>
  <si>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</si>
  <si>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</si>
  <si>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</si>
  <si>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</si>
  <si>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</si>
  <si>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</si>
  <si>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</si>
  <si>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</si>
  <si>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</si>
  <si>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</si>
  <si>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</si>
  <si>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</si>
  <si>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</si>
  <si>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</si>
  <si>
    <t>02  MARZO .,2021</t>
  </si>
  <si>
    <t>Ene-, 2021</t>
  </si>
  <si>
    <t>Feb.,2021</t>
  </si>
  <si>
    <t>GRASA COMBO</t>
  </si>
  <si>
    <t>05  ABRIL .,2021</t>
  </si>
  <si>
    <t>Feb-, 2021</t>
  </si>
  <si>
    <t>Mar.,2021</t>
  </si>
  <si>
    <t xml:space="preserve">GRASA </t>
  </si>
  <si>
    <t>COSTILLA ESPECIAL</t>
  </si>
  <si>
    <t>SESOS MARQUETA</t>
  </si>
  <si>
    <t>INVENTARIO ALMACEN</t>
  </si>
  <si>
    <t>ESPALDILLA. CARNERO</t>
  </si>
  <si>
    <t>01  MAYO .,2021</t>
  </si>
  <si>
    <t>Mar-, 2021</t>
  </si>
  <si>
    <t>Abr.,2021</t>
  </si>
  <si>
    <t>PULPAS DE PIERNA</t>
  </si>
  <si>
    <t xml:space="preserve">PUNTAS DE CAÑA </t>
  </si>
  <si>
    <t>06   JUNIO  .,2021</t>
  </si>
  <si>
    <t>Abr-, 2021</t>
  </si>
  <si>
    <t>May.,2021</t>
  </si>
  <si>
    <t>ARRACHERA TAQUERA</t>
  </si>
  <si>
    <t>ARRACHERA ADOBADA</t>
  </si>
  <si>
    <t>CARNITAS</t>
  </si>
  <si>
    <t>SALMON</t>
  </si>
  <si>
    <t xml:space="preserve">CORBATA </t>
  </si>
  <si>
    <t>CONTRA SWIFT</t>
  </si>
  <si>
    <t>CAÑA DE LOMO</t>
  </si>
  <si>
    <t>ERROR Registro  DE ENTRADA ALMACEN</t>
  </si>
  <si>
    <t>NO ENTRO A ALMACEN</t>
  </si>
  <si>
    <t>ALMACEN NO HIZO TRASPASOS EN TIEMPO</t>
  </si>
  <si>
    <t>FALTANTE DE ALMACEN GERARDO</t>
  </si>
  <si>
    <t>FALTANTE DE ALMACEN Margarito</t>
  </si>
  <si>
    <t>04   JULIO  .,2021</t>
  </si>
  <si>
    <t>May-, 2021</t>
  </si>
  <si>
    <t>Jun.,2021</t>
  </si>
  <si>
    <t>FALTANTE DE  MAYO   Margarito</t>
  </si>
  <si>
    <t>FALTANTE DE ALMACEN MAYO  GERARDO</t>
  </si>
  <si>
    <t>FUE ERROR DE BEATRIZ NO PROCEDE EL TRASPASO  0304 X</t>
  </si>
  <si>
    <t>31   JULIO  .,2021</t>
  </si>
  <si>
    <t>Jun, 2021</t>
  </si>
  <si>
    <t>Jul.,2021</t>
  </si>
  <si>
    <t>JuL, 2021</t>
  </si>
  <si>
    <t>Ago.,2021</t>
  </si>
  <si>
    <t xml:space="preserve">FISICO </t>
  </si>
  <si>
    <t>ESPALDILLA  C/H</t>
  </si>
  <si>
    <t>FALTANTE DE MAYO     ALMACEN   GERARDO</t>
  </si>
  <si>
    <t>AGO, 2021</t>
  </si>
  <si>
    <t>Sep.,2021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</si>
</sst>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6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0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2" fontId="9" fillId="0" borderId="42" xfId="0" applyNumberFormat="1" applyFont="1" applyFill="1" applyBorder="1" applyAlignment="1">
      <alignment wrapText="1"/>
    </xf>
    <xf numFmtId="2" fontId="9" fillId="0" borderId="23" xfId="0" applyNumberFormat="1" applyFont="1" applyFill="1" applyBorder="1" applyAlignment="1">
      <alignment wrapText="1"/>
    </xf>
    <xf numFmtId="0" fontId="15" fillId="0" borderId="42" xfId="0" applyFont="1" applyFill="1" applyBorder="1"/>
    <xf numFmtId="0" fontId="15" fillId="0" borderId="23" xfId="0" applyFont="1" applyFill="1" applyBorder="1"/>
    <xf numFmtId="0" fontId="10" fillId="0" borderId="42" xfId="0" applyFont="1" applyFill="1" applyBorder="1" applyAlignment="1">
      <alignment wrapText="1"/>
    </xf>
    <xf numFmtId="0" fontId="10" fillId="0" borderId="23" xfId="0" applyFont="1" applyFill="1" applyBorder="1" applyAlignment="1">
      <alignment wrapText="1"/>
    </xf>
    <xf numFmtId="0" fontId="10" fillId="0" borderId="4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9" fillId="0" borderId="42" xfId="0" applyFont="1" applyFill="1" applyBorder="1"/>
    <xf numFmtId="0" fontId="9" fillId="0" borderId="23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16" fillId="0" borderId="42" xfId="0" applyFont="1" applyFill="1" applyBorder="1"/>
    <xf numFmtId="0" fontId="2" fillId="0" borderId="23" xfId="0" applyFont="1" applyFill="1" applyBorder="1" applyAlignment="1">
      <alignment horizontal="center"/>
    </xf>
    <xf numFmtId="0" fontId="0" fillId="0" borderId="42" xfId="0" applyFill="1" applyBorder="1"/>
    <xf numFmtId="0" fontId="2" fillId="0" borderId="42" xfId="0" applyFont="1" applyFill="1" applyBorder="1" applyAlignment="1"/>
    <xf numFmtId="0" fontId="2" fillId="0" borderId="23" xfId="0" applyFont="1" applyFill="1" applyBorder="1" applyAlignment="1"/>
    <xf numFmtId="0" fontId="15" fillId="0" borderId="42" xfId="0" applyFont="1" applyFill="1" applyBorder="1" applyAlignment="1">
      <alignment wrapText="1"/>
    </xf>
    <xf numFmtId="0" fontId="15" fillId="0" borderId="23" xfId="0" applyFont="1" applyFill="1" applyBorder="1" applyAlignment="1">
      <alignment wrapText="1"/>
    </xf>
    <xf numFmtId="0" fontId="9" fillId="0" borderId="42" xfId="0" applyFont="1" applyFill="1" applyBorder="1" applyAlignment="1">
      <alignment wrapText="1"/>
    </xf>
    <xf numFmtId="0" fontId="9" fillId="0" borderId="23" xfId="0" applyFont="1" applyFill="1" applyBorder="1" applyAlignment="1">
      <alignment wrapText="1"/>
    </xf>
    <xf numFmtId="0" fontId="0" fillId="0" borderId="0" xfId="0" applyBorder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8" fillId="0" borderId="25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13" fillId="0" borderId="25" xfId="0" applyFont="1" applyBorder="1"/>
    <xf numFmtId="2" fontId="10" fillId="0" borderId="32" xfId="0" applyNumberFormat="1" applyFont="1" applyBorder="1"/>
    <xf numFmtId="0" fontId="10" fillId="0" borderId="3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11" fillId="0" borderId="4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" fontId="2" fillId="0" borderId="50" xfId="0" applyNumberFormat="1" applyFont="1" applyBorder="1"/>
    <xf numFmtId="4" fontId="2" fillId="0" borderId="47" xfId="0" applyNumberFormat="1" applyFont="1" applyBorder="1"/>
    <xf numFmtId="4" fontId="2" fillId="0" borderId="51" xfId="0" applyNumberFormat="1" applyFont="1" applyBorder="1"/>
    <xf numFmtId="4" fontId="2" fillId="0" borderId="52" xfId="0" applyNumberFormat="1" applyFont="1" applyBorder="1"/>
    <xf numFmtId="4" fontId="2" fillId="0" borderId="53" xfId="0" applyNumberFormat="1" applyFont="1" applyBorder="1"/>
    <xf numFmtId="1" fontId="9" fillId="0" borderId="54" xfId="0" applyNumberFormat="1" applyFont="1" applyBorder="1" applyAlignment="1">
      <alignment horizontal="center"/>
    </xf>
    <xf numFmtId="0" fontId="6" fillId="0" borderId="25" xfId="0" applyFont="1" applyBorder="1"/>
    <xf numFmtId="2" fontId="10" fillId="0" borderId="24" xfId="0" applyNumberFormat="1" applyFont="1" applyFill="1" applyBorder="1"/>
    <xf numFmtId="0" fontId="20" fillId="0" borderId="25" xfId="0" applyFont="1" applyBorder="1" applyAlignment="1">
      <alignment vertical="center" wrapText="1"/>
    </xf>
    <xf numFmtId="0" fontId="6" fillId="0" borderId="18" xfId="0" applyFont="1" applyBorder="1"/>
    <xf numFmtId="2" fontId="9" fillId="7" borderId="18" xfId="0" applyNumberFormat="1" applyFont="1" applyFill="1" applyBorder="1" applyAlignment="1">
      <alignment horizontal="center"/>
    </xf>
    <xf numFmtId="1" fontId="9" fillId="7" borderId="23" xfId="0" applyNumberFormat="1" applyFont="1" applyFill="1" applyBorder="1" applyAlignment="1">
      <alignment horizontal="center"/>
    </xf>
    <xf numFmtId="2" fontId="14" fillId="7" borderId="22" xfId="0" applyNumberFormat="1" applyFont="1" applyFill="1" applyBorder="1" applyAlignment="1">
      <alignment horizontal="center"/>
    </xf>
    <xf numFmtId="1" fontId="14" fillId="7" borderId="23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0" fontId="2" fillId="0" borderId="0" xfId="0" applyFont="1" applyBorder="1"/>
    <xf numFmtId="0" fontId="2" fillId="0" borderId="56" xfId="0" applyFont="1" applyFill="1" applyBorder="1" applyAlignment="1"/>
    <xf numFmtId="0" fontId="2" fillId="0" borderId="31" xfId="0" applyFont="1" applyFill="1" applyBorder="1" applyAlignment="1"/>
    <xf numFmtId="0" fontId="15" fillId="0" borderId="34" xfId="0" applyFont="1" applyFill="1" applyBorder="1" applyAlignment="1">
      <alignment wrapText="1"/>
    </xf>
    <xf numFmtId="0" fontId="15" fillId="0" borderId="28" xfId="0" applyFont="1" applyFill="1" applyBorder="1" applyAlignment="1">
      <alignment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14" fillId="0" borderId="34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2" fontId="10" fillId="7" borderId="2" xfId="0" applyNumberFormat="1" applyFont="1" applyFill="1" applyBorder="1" applyAlignment="1">
      <alignment horizontal="center" vertical="center"/>
    </xf>
    <xf numFmtId="2" fontId="10" fillId="7" borderId="24" xfId="0" applyNumberFormat="1" applyFont="1" applyFill="1" applyBorder="1" applyAlignment="1">
      <alignment vertical="center"/>
    </xf>
    <xf numFmtId="2" fontId="17" fillId="7" borderId="2" xfId="0" applyNumberFormat="1" applyFont="1" applyFill="1" applyBorder="1" applyAlignment="1">
      <alignment horizontal="center" vertical="center"/>
    </xf>
    <xf numFmtId="2" fontId="17" fillId="7" borderId="24" xfId="0" applyNumberFormat="1" applyFont="1" applyFill="1" applyBorder="1" applyAlignment="1">
      <alignment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24" xfId="0" applyNumberFormat="1" applyFont="1" applyFill="1" applyBorder="1" applyAlignment="1">
      <alignment vertical="center"/>
    </xf>
    <xf numFmtId="2" fontId="14" fillId="0" borderId="22" xfId="0" applyNumberFormat="1" applyFont="1" applyFill="1" applyBorder="1" applyAlignment="1">
      <alignment horizontal="center"/>
    </xf>
    <xf numFmtId="1" fontId="14" fillId="0" borderId="23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vertical="center"/>
    </xf>
    <xf numFmtId="2" fontId="9" fillId="0" borderId="22" xfId="0" applyNumberFormat="1" applyFont="1" applyFill="1" applyBorder="1" applyAlignment="1">
      <alignment horizontal="center"/>
    </xf>
    <xf numFmtId="1" fontId="9" fillId="0" borderId="23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24" xfId="0" applyNumberFormat="1" applyFont="1" applyFill="1" applyBorder="1" applyAlignment="1">
      <alignment vertical="center"/>
    </xf>
    <xf numFmtId="2" fontId="9" fillId="0" borderId="27" xfId="0" applyNumberFormat="1" applyFont="1" applyFill="1" applyBorder="1" applyAlignment="1">
      <alignment horizontal="center"/>
    </xf>
    <xf numFmtId="1" fontId="9" fillId="0" borderId="2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24" xfId="0" applyNumberFormat="1" applyFont="1" applyFill="1" applyBorder="1"/>
    <xf numFmtId="2" fontId="17" fillId="0" borderId="2" xfId="0" applyNumberFormat="1" applyFont="1" applyFill="1" applyBorder="1" applyAlignment="1">
      <alignment horizontal="center" vertical="center"/>
    </xf>
    <xf numFmtId="2" fontId="17" fillId="0" borderId="24" xfId="0" applyNumberFormat="1" applyFont="1" applyFill="1" applyBorder="1" applyAlignment="1">
      <alignment vertical="center"/>
    </xf>
    <xf numFmtId="1" fontId="29" fillId="0" borderId="0" xfId="0" applyNumberFormat="1" applyFont="1" applyBorder="1" applyAlignment="1">
      <alignment horizontal="center"/>
    </xf>
    <xf numFmtId="2" fontId="30" fillId="0" borderId="0" xfId="0" applyNumberFormat="1" applyFont="1" applyBorder="1" applyAlignment="1">
      <alignment horizontal="right"/>
    </xf>
    <xf numFmtId="15" fontId="30" fillId="0" borderId="0" xfId="0" applyNumberFormat="1" applyFont="1" applyBorder="1"/>
    <xf numFmtId="2" fontId="30" fillId="0" borderId="0" xfId="0" applyNumberFormat="1" applyFont="1" applyBorder="1"/>
    <xf numFmtId="0" fontId="30" fillId="0" borderId="0" xfId="0" applyFont="1" applyBorder="1" applyAlignment="1">
      <alignment horizontal="right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wrapText="1"/>
    </xf>
    <xf numFmtId="0" fontId="26" fillId="0" borderId="44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14" fillId="0" borderId="55" xfId="0" applyFont="1" applyFill="1" applyBorder="1" applyAlignment="1">
      <alignment horizontal="center" wrapText="1"/>
    </xf>
    <xf numFmtId="0" fontId="14" fillId="0" borderId="49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wrapText="1"/>
    </xf>
    <xf numFmtId="0" fontId="2" fillId="5" borderId="60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2" fillId="0" borderId="60" xfId="0" applyFont="1" applyFill="1" applyBorder="1" applyAlignment="1">
      <alignment horizont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66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1" sqref="S3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246" t="s">
        <v>0</v>
      </c>
      <c r="B1" s="246"/>
      <c r="G1" s="1"/>
      <c r="H1" s="2"/>
      <c r="I1" s="2"/>
      <c r="J1" s="2"/>
      <c r="K1" s="118"/>
      <c r="L1" s="3"/>
      <c r="M1" s="4"/>
    </row>
    <row r="2" spans="1:15" ht="19.5" thickBot="1" x14ac:dyDescent="0.35">
      <c r="A2" s="247" t="s">
        <v>35</v>
      </c>
      <c r="B2" s="248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249" t="s">
        <v>36</v>
      </c>
      <c r="C3" s="250"/>
      <c r="D3" s="9"/>
      <c r="E3" s="251" t="s">
        <v>37</v>
      </c>
      <c r="F3" s="252"/>
      <c r="G3" s="10"/>
      <c r="H3" s="253" t="s">
        <v>2</v>
      </c>
      <c r="I3" s="11"/>
      <c r="J3" s="238" t="s">
        <v>3</v>
      </c>
      <c r="K3" s="239"/>
      <c r="L3" s="234" t="s">
        <v>4</v>
      </c>
      <c r="M3" s="235"/>
      <c r="N3" s="236" t="s">
        <v>5</v>
      </c>
      <c r="O3" s="237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54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240" t="s">
        <v>40</v>
      </c>
      <c r="O11" s="241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242" t="s">
        <v>41</v>
      </c>
      <c r="O16" s="243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244" t="s">
        <v>42</v>
      </c>
      <c r="O18" s="245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5.5" customHeight="1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5.5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233" t="s">
        <v>34</v>
      </c>
      <c r="F34" s="233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ref="A10:F28">
    <sortCondition ref="A10:A28"/>
  </sortState>
  <mergeCells count="12">
    <mergeCell ref="A1:B1"/>
    <mergeCell ref="A2:B2"/>
    <mergeCell ref="B3:C3"/>
    <mergeCell ref="E3:F3"/>
    <mergeCell ref="H3:H4"/>
    <mergeCell ref="E34:F34"/>
    <mergeCell ref="L3:M3"/>
    <mergeCell ref="N3:O3"/>
    <mergeCell ref="J3:K3"/>
    <mergeCell ref="N11:O11"/>
    <mergeCell ref="N16:O16"/>
    <mergeCell ref="N18:O18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34"/>
  <sheetViews>
    <sheetView workbookViewId="0">
      <selection activeCell="U11" sqref="U1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42578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42578125" style="5"/>
  </cols>
  <sheetData>
    <row r="1" spans="1:15" ht="38.25" customHeight="1" x14ac:dyDescent="0.3">
      <c r="A1" s="246" t="s">
        <v>0</v>
      </c>
      <c r="B1" s="246"/>
      <c r="G1" s="156"/>
      <c r="H1" s="157"/>
      <c r="I1" s="157"/>
      <c r="J1" s="157"/>
      <c r="K1" s="158"/>
      <c r="L1" s="159"/>
      <c r="M1" s="160"/>
      <c r="N1" s="156"/>
      <c r="O1" s="161"/>
    </row>
    <row r="2" spans="1:15" ht="19.5" thickBot="1" x14ac:dyDescent="0.35">
      <c r="A2" s="247" t="s">
        <v>43</v>
      </c>
      <c r="B2" s="248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249" t="s">
        <v>44</v>
      </c>
      <c r="C3" s="250"/>
      <c r="D3" s="9"/>
      <c r="E3" s="251" t="s">
        <v>45</v>
      </c>
      <c r="F3" s="252"/>
      <c r="G3" s="10"/>
      <c r="H3" s="253" t="s">
        <v>2</v>
      </c>
      <c r="I3" s="11"/>
      <c r="J3" s="238" t="s">
        <v>3</v>
      </c>
      <c r="K3" s="239"/>
      <c r="L3" s="234" t="s">
        <v>4</v>
      </c>
      <c r="M3" s="235"/>
      <c r="N3" s="236" t="s">
        <v>5</v>
      </c>
      <c r="O3" s="237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54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24" customHeight="1" thickTop="1" thickBot="1" x14ac:dyDescent="0.35">
      <c r="A6" s="21" t="s">
        <v>13</v>
      </c>
      <c r="B6" s="22"/>
      <c r="C6" s="23"/>
      <c r="D6" s="24"/>
      <c r="E6" s="22">
        <v>340.25</v>
      </c>
      <c r="F6" s="25">
        <v>25</v>
      </c>
      <c r="G6" s="26">
        <f t="shared" si="0"/>
        <v>340.25</v>
      </c>
      <c r="H6" s="34">
        <f t="shared" si="0"/>
        <v>25</v>
      </c>
      <c r="I6" s="28"/>
      <c r="J6" s="29">
        <v>340.25</v>
      </c>
      <c r="K6" s="119">
        <v>25</v>
      </c>
      <c r="L6" s="30">
        <f t="shared" ref="L6:M22" si="1">J6-G6</f>
        <v>0</v>
      </c>
      <c r="M6" s="31">
        <f t="shared" si="1"/>
        <v>0</v>
      </c>
      <c r="N6" s="129"/>
      <c r="O6" s="130"/>
    </row>
    <row r="7" spans="1:15" ht="24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31"/>
      <c r="O7" s="132"/>
    </row>
    <row r="8" spans="1:15" ht="24" hidden="1" customHeight="1" thickBot="1" x14ac:dyDescent="0.35">
      <c r="A8" s="21" t="s">
        <v>15</v>
      </c>
      <c r="B8" s="22"/>
      <c r="C8" s="23"/>
      <c r="D8" s="24"/>
      <c r="E8" s="22"/>
      <c r="F8" s="25"/>
      <c r="G8" s="26">
        <f t="shared" si="0"/>
        <v>0</v>
      </c>
      <c r="H8" s="35">
        <f t="shared" si="0"/>
        <v>0</v>
      </c>
      <c r="I8" s="28"/>
      <c r="J8" s="29"/>
      <c r="K8" s="120"/>
      <c r="L8" s="36">
        <f t="shared" si="1"/>
        <v>0</v>
      </c>
      <c r="M8" s="31">
        <f t="shared" si="1"/>
        <v>0</v>
      </c>
      <c r="N8" s="133"/>
      <c r="O8" s="134"/>
    </row>
    <row r="9" spans="1:15" ht="24" customHeight="1" thickBot="1" x14ac:dyDescent="0.35">
      <c r="A9" s="21" t="s">
        <v>38</v>
      </c>
      <c r="B9" s="22">
        <v>3383.68</v>
      </c>
      <c r="C9" s="23">
        <v>110</v>
      </c>
      <c r="D9" s="24"/>
      <c r="E9" s="22"/>
      <c r="F9" s="25"/>
      <c r="G9" s="26">
        <f t="shared" si="0"/>
        <v>3383.68</v>
      </c>
      <c r="H9" s="35">
        <f t="shared" si="0"/>
        <v>110</v>
      </c>
      <c r="I9" s="28"/>
      <c r="J9" s="37">
        <v>3383.6</v>
      </c>
      <c r="K9" s="121">
        <v>110</v>
      </c>
      <c r="L9" s="30">
        <f t="shared" si="1"/>
        <v>-7.999999999992724E-2</v>
      </c>
      <c r="M9" s="31">
        <f t="shared" si="1"/>
        <v>0</v>
      </c>
      <c r="N9" s="135"/>
      <c r="O9" s="136"/>
    </row>
    <row r="10" spans="1:15" ht="24" hidden="1" customHeight="1" thickBot="1" x14ac:dyDescent="0.35">
      <c r="A10" s="21" t="s">
        <v>16</v>
      </c>
      <c r="B10" s="22"/>
      <c r="C10" s="23"/>
      <c r="D10" s="24"/>
      <c r="E10" s="22"/>
      <c r="F10" s="25"/>
      <c r="G10" s="26">
        <f t="shared" si="0"/>
        <v>0</v>
      </c>
      <c r="H10" s="35">
        <f t="shared" si="0"/>
        <v>0</v>
      </c>
      <c r="I10" s="28"/>
      <c r="J10" s="37"/>
      <c r="K10" s="121"/>
      <c r="L10" s="126">
        <f t="shared" si="1"/>
        <v>0</v>
      </c>
      <c r="M10" s="31">
        <f t="shared" si="1"/>
        <v>0</v>
      </c>
      <c r="N10" s="137"/>
      <c r="O10" s="138"/>
    </row>
    <row r="11" spans="1:15" ht="24" customHeight="1" thickBot="1" x14ac:dyDescent="0.35">
      <c r="A11" s="21" t="s">
        <v>17</v>
      </c>
      <c r="B11" s="22">
        <v>245.96</v>
      </c>
      <c r="C11" s="23">
        <v>13</v>
      </c>
      <c r="D11" s="24"/>
      <c r="E11" s="22">
        <v>1000.8</v>
      </c>
      <c r="F11" s="25">
        <v>45</v>
      </c>
      <c r="G11" s="26">
        <f t="shared" si="0"/>
        <v>1246.76</v>
      </c>
      <c r="H11" s="35">
        <f t="shared" si="0"/>
        <v>58</v>
      </c>
      <c r="I11" s="28"/>
      <c r="J11" s="37">
        <v>1246.76</v>
      </c>
      <c r="K11" s="121">
        <v>58</v>
      </c>
      <c r="L11" s="126">
        <f t="shared" si="1"/>
        <v>0</v>
      </c>
      <c r="M11" s="31">
        <f t="shared" si="1"/>
        <v>0</v>
      </c>
      <c r="N11" s="255"/>
      <c r="O11" s="256"/>
    </row>
    <row r="12" spans="1:15" ht="24" customHeight="1" thickBot="1" x14ac:dyDescent="0.35">
      <c r="A12" s="21" t="s">
        <v>18</v>
      </c>
      <c r="B12" s="22"/>
      <c r="C12" s="23"/>
      <c r="D12" s="24"/>
      <c r="E12" s="22">
        <v>671.92</v>
      </c>
      <c r="F12" s="25">
        <v>148</v>
      </c>
      <c r="G12" s="26">
        <f t="shared" si="0"/>
        <v>671.92</v>
      </c>
      <c r="H12" s="35">
        <f t="shared" si="0"/>
        <v>148</v>
      </c>
      <c r="I12" s="28"/>
      <c r="J12" s="37">
        <v>671.92</v>
      </c>
      <c r="K12" s="121">
        <v>148</v>
      </c>
      <c r="L12" s="126">
        <f t="shared" si="1"/>
        <v>0</v>
      </c>
      <c r="M12" s="31">
        <f t="shared" si="1"/>
        <v>0</v>
      </c>
      <c r="N12" s="139"/>
      <c r="O12" s="140"/>
    </row>
    <row r="13" spans="1:15" ht="24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41"/>
      <c r="O13" s="142"/>
    </row>
    <row r="14" spans="1:15" ht="24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143"/>
      <c r="O14" s="144"/>
    </row>
    <row r="15" spans="1:15" ht="24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45"/>
      <c r="O15" s="146"/>
    </row>
    <row r="16" spans="1:15" ht="24" customHeight="1" thickBot="1" x14ac:dyDescent="0.3">
      <c r="A16" s="113" t="s">
        <v>46</v>
      </c>
      <c r="B16" s="22"/>
      <c r="C16" s="23"/>
      <c r="D16" s="24"/>
      <c r="E16" s="22">
        <v>10058.4</v>
      </c>
      <c r="F16" s="25">
        <v>11</v>
      </c>
      <c r="G16" s="26">
        <f t="shared" si="0"/>
        <v>10058.4</v>
      </c>
      <c r="H16" s="35">
        <f t="shared" si="0"/>
        <v>11</v>
      </c>
      <c r="I16" s="28"/>
      <c r="J16" s="37">
        <v>10058.4</v>
      </c>
      <c r="K16" s="121">
        <v>11</v>
      </c>
      <c r="L16" s="126">
        <f t="shared" si="1"/>
        <v>0</v>
      </c>
      <c r="M16" s="31">
        <f t="shared" si="1"/>
        <v>0</v>
      </c>
      <c r="N16" s="257"/>
      <c r="O16" s="258"/>
    </row>
    <row r="17" spans="1:15" ht="24" customHeight="1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147"/>
      <c r="O17" s="148"/>
    </row>
    <row r="18" spans="1:15" ht="24" customHeight="1" thickBot="1" x14ac:dyDescent="0.35">
      <c r="A18" s="21" t="s">
        <v>22</v>
      </c>
      <c r="B18" s="22">
        <v>20523.88</v>
      </c>
      <c r="C18" s="23">
        <v>754</v>
      </c>
      <c r="D18" s="24"/>
      <c r="E18" s="22"/>
      <c r="F18" s="25"/>
      <c r="G18" s="26">
        <f t="shared" si="0"/>
        <v>20523.88</v>
      </c>
      <c r="H18" s="35">
        <f t="shared" si="0"/>
        <v>754</v>
      </c>
      <c r="I18" s="28"/>
      <c r="J18" s="37">
        <v>20523.88</v>
      </c>
      <c r="K18" s="121">
        <v>754</v>
      </c>
      <c r="L18" s="126">
        <f t="shared" si="1"/>
        <v>0</v>
      </c>
      <c r="M18" s="31">
        <f t="shared" si="1"/>
        <v>0</v>
      </c>
      <c r="N18" s="259"/>
      <c r="O18" s="260"/>
    </row>
    <row r="19" spans="1:15" ht="24" customHeight="1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149"/>
      <c r="O19" s="148"/>
    </row>
    <row r="20" spans="1:15" ht="24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50"/>
      <c r="O20" s="151"/>
    </row>
    <row r="21" spans="1:15" ht="24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152"/>
      <c r="O21" s="153"/>
    </row>
    <row r="22" spans="1:15" ht="24" hidden="1" customHeight="1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/>
      <c r="K22" s="123"/>
      <c r="L22" s="36">
        <f t="shared" si="1"/>
        <v>0</v>
      </c>
      <c r="M22" s="44">
        <f t="shared" si="1"/>
        <v>0</v>
      </c>
      <c r="N22" s="154"/>
      <c r="O22" s="155"/>
    </row>
    <row r="23" spans="1:15" ht="24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4" hidden="1" customHeight="1" thickBot="1" x14ac:dyDescent="0.35">
      <c r="A24" s="21" t="s">
        <v>28</v>
      </c>
      <c r="B24" s="41"/>
      <c r="C24" s="42"/>
      <c r="D24" s="24"/>
      <c r="E24" s="47"/>
      <c r="F24" s="48"/>
      <c r="G24" s="49">
        <f t="shared" si="0"/>
        <v>0</v>
      </c>
      <c r="H24" s="50">
        <f t="shared" si="0"/>
        <v>0</v>
      </c>
      <c r="I24" s="28"/>
      <c r="J24" s="43"/>
      <c r="K24" s="123"/>
      <c r="L24" s="36">
        <f t="shared" si="2"/>
        <v>0</v>
      </c>
      <c r="M24" s="44">
        <f t="shared" si="2"/>
        <v>0</v>
      </c>
      <c r="N24" s="95"/>
      <c r="O24" s="96"/>
    </row>
    <row r="25" spans="1:15" ht="24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4" hidden="1" customHeight="1" thickBot="1" x14ac:dyDescent="0.35">
      <c r="A26" s="21" t="s">
        <v>30</v>
      </c>
      <c r="B26" s="41"/>
      <c r="C26" s="42"/>
      <c r="D26" s="24"/>
      <c r="E26" s="47"/>
      <c r="F26" s="48"/>
      <c r="G26" s="49">
        <f t="shared" si="0"/>
        <v>0</v>
      </c>
      <c r="H26" s="50">
        <f t="shared" si="0"/>
        <v>0</v>
      </c>
      <c r="I26" s="28"/>
      <c r="J26" s="43"/>
      <c r="K26" s="123"/>
      <c r="L26" s="36">
        <f t="shared" si="2"/>
        <v>0</v>
      </c>
      <c r="M26" s="44">
        <f t="shared" si="2"/>
        <v>0</v>
      </c>
      <c r="N26" s="97"/>
      <c r="O26" s="98"/>
    </row>
    <row r="27" spans="1:15" ht="24" hidden="1" customHeight="1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24" customHeight="1" x14ac:dyDescent="0.25">
      <c r="A28" s="114" t="s">
        <v>32</v>
      </c>
      <c r="B28" s="22">
        <v>102</v>
      </c>
      <c r="C28" s="23">
        <v>102</v>
      </c>
      <c r="D28" s="115"/>
      <c r="E28" s="55"/>
      <c r="F28" s="60"/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24" hidden="1" customHeight="1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hidden="1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hidden="1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hidden="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2">
        <f t="shared" si="2"/>
        <v>0</v>
      </c>
      <c r="M32" s="63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233" t="s">
        <v>34</v>
      </c>
      <c r="F34" s="233"/>
      <c r="G34" s="73">
        <f>SUM(G5:G27)</f>
        <v>37848.980000000003</v>
      </c>
      <c r="H34" s="74">
        <f>SUM(H5:H27)</f>
        <v>1173</v>
      </c>
      <c r="I34" s="75"/>
      <c r="J34" s="76">
        <f>SUM(J5:J32)</f>
        <v>37950.15</v>
      </c>
      <c r="K34" s="117">
        <f>SUM(K5:K32)</f>
        <v>1275</v>
      </c>
      <c r="N34" s="78"/>
    </row>
  </sheetData>
  <sortState ref="A6:F28">
    <sortCondition ref="A6:A28"/>
  </sortState>
  <mergeCells count="12">
    <mergeCell ref="L3:M3"/>
    <mergeCell ref="N3:O3"/>
    <mergeCell ref="N11:O11"/>
    <mergeCell ref="N16:O16"/>
    <mergeCell ref="N18:O18"/>
    <mergeCell ref="H3:H4"/>
    <mergeCell ref="J3:K3"/>
    <mergeCell ref="E34:F34"/>
    <mergeCell ref="A1:B1"/>
    <mergeCell ref="A2:B2"/>
    <mergeCell ref="B3:C3"/>
    <mergeCell ref="E3:F3"/>
  </mergeCells>
  <pageMargins left="0.31496062992125984" right="0.15748031496062992" top="0.39370078740157483" bottom="0.35433070866141736" header="0.31496062992125984" footer="0.31496062992125984"/>
  <pageSetup scale="8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P33"/>
  <sheetViews>
    <sheetView topLeftCell="A16" workbookViewId="0">
      <selection activeCell="L41" sqref="L4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 customWidth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46" t="s">
        <v>53</v>
      </c>
      <c r="C1" s="246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47" t="s">
        <v>47</v>
      </c>
      <c r="C2" s="248"/>
      <c r="F2" s="261" t="s">
        <v>1</v>
      </c>
      <c r="G2" s="261"/>
      <c r="H2" s="261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49" t="s">
        <v>48</v>
      </c>
      <c r="D3" s="250"/>
      <c r="E3" s="9"/>
      <c r="F3" s="251" t="s">
        <v>49</v>
      </c>
      <c r="G3" s="252"/>
      <c r="H3" s="10"/>
      <c r="I3" s="253" t="s">
        <v>2</v>
      </c>
      <c r="J3" s="11"/>
      <c r="K3" s="238" t="s">
        <v>3</v>
      </c>
      <c r="L3" s="239"/>
      <c r="M3" s="234" t="s">
        <v>4</v>
      </c>
      <c r="N3" s="235"/>
      <c r="O3" s="236" t="s">
        <v>5</v>
      </c>
      <c r="P3" s="237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6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217.76</v>
      </c>
      <c r="G6" s="25">
        <v>16</v>
      </c>
      <c r="H6" s="175">
        <f t="shared" si="0"/>
        <v>217.76</v>
      </c>
      <c r="I6" s="34">
        <f t="shared" si="0"/>
        <v>16</v>
      </c>
      <c r="J6" s="28"/>
      <c r="K6" s="29">
        <v>217.76</v>
      </c>
      <c r="L6" s="119">
        <v>16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hidden="1" customHeight="1" thickBot="1" x14ac:dyDescent="0.35">
      <c r="B9" s="21" t="s">
        <v>38</v>
      </c>
      <c r="C9" s="22"/>
      <c r="D9" s="23"/>
      <c r="E9" s="24"/>
      <c r="F9" s="22"/>
      <c r="G9" s="25"/>
      <c r="H9" s="176">
        <f t="shared" si="0"/>
        <v>0</v>
      </c>
      <c r="I9" s="171">
        <f t="shared" si="0"/>
        <v>0</v>
      </c>
      <c r="J9" s="28"/>
      <c r="K9" s="37"/>
      <c r="L9" s="121"/>
      <c r="M9" s="30">
        <f t="shared" si="1"/>
        <v>0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/>
      <c r="D11" s="23"/>
      <c r="E11" s="24"/>
      <c r="F11" s="22">
        <v>521.17999999999995</v>
      </c>
      <c r="G11" s="25">
        <v>20</v>
      </c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255"/>
      <c r="P11" s="256"/>
    </row>
    <row r="12" spans="2:16" ht="24" customHeight="1" thickBot="1" x14ac:dyDescent="0.35">
      <c r="B12" s="21" t="s">
        <v>54</v>
      </c>
      <c r="C12" s="22"/>
      <c r="D12" s="23"/>
      <c r="E12" s="24"/>
      <c r="F12" s="22">
        <v>1351.79</v>
      </c>
      <c r="G12" s="25">
        <v>66</v>
      </c>
      <c r="H12" s="176">
        <f t="shared" si="0"/>
        <v>1351.79</v>
      </c>
      <c r="I12" s="171">
        <f t="shared" si="0"/>
        <v>66</v>
      </c>
      <c r="J12" s="28"/>
      <c r="K12" s="37">
        <v>1351.79</v>
      </c>
      <c r="L12" s="121">
        <v>66</v>
      </c>
      <c r="M12" s="126">
        <f t="shared" si="1"/>
        <v>0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1902.26</v>
      </c>
      <c r="G16" s="25">
        <v>419</v>
      </c>
      <c r="H16" s="176">
        <f t="shared" si="0"/>
        <v>1902.26</v>
      </c>
      <c r="I16" s="171">
        <f t="shared" si="0"/>
        <v>419</v>
      </c>
      <c r="J16" s="28"/>
      <c r="K16" s="37">
        <v>1902.26</v>
      </c>
      <c r="L16" s="121">
        <v>419</v>
      </c>
      <c r="M16" s="126">
        <f t="shared" si="1"/>
        <v>0</v>
      </c>
      <c r="N16" s="31">
        <f t="shared" si="1"/>
        <v>0</v>
      </c>
      <c r="O16" s="257"/>
      <c r="P16" s="258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customHeight="1" thickBot="1" x14ac:dyDescent="0.3">
      <c r="B18" s="163" t="s">
        <v>50</v>
      </c>
      <c r="C18" s="22"/>
      <c r="D18" s="23"/>
      <c r="E18" s="24"/>
      <c r="F18" s="22">
        <v>1441.22</v>
      </c>
      <c r="G18" s="25">
        <v>51</v>
      </c>
      <c r="H18" s="176">
        <f t="shared" si="0"/>
        <v>1441.22</v>
      </c>
      <c r="I18" s="171">
        <f t="shared" si="0"/>
        <v>51</v>
      </c>
      <c r="J18" s="28"/>
      <c r="K18" s="37">
        <v>1441.22</v>
      </c>
      <c r="L18" s="121">
        <v>51</v>
      </c>
      <c r="M18" s="126">
        <f t="shared" si="1"/>
        <v>0</v>
      </c>
      <c r="N18" s="31">
        <f t="shared" si="1"/>
        <v>0</v>
      </c>
      <c r="O18" s="259"/>
      <c r="P18" s="260"/>
    </row>
    <row r="19" spans="2:16" ht="24" customHeight="1" thickBot="1" x14ac:dyDescent="0.35">
      <c r="B19" s="21" t="s">
        <v>22</v>
      </c>
      <c r="C19" s="22"/>
      <c r="D19" s="23"/>
      <c r="E19" s="24"/>
      <c r="F19" s="22">
        <v>30595.279999999999</v>
      </c>
      <c r="G19" s="25">
        <v>1124</v>
      </c>
      <c r="H19" s="176">
        <f t="shared" si="0"/>
        <v>30595.279999999999</v>
      </c>
      <c r="I19" s="171">
        <f t="shared" si="0"/>
        <v>1124</v>
      </c>
      <c r="J19" s="28"/>
      <c r="K19" s="37">
        <v>30595.279999999999</v>
      </c>
      <c r="L19" s="121">
        <v>1124</v>
      </c>
      <c r="M19" s="30">
        <f t="shared" si="1"/>
        <v>0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2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</v>
      </c>
      <c r="L24" s="121">
        <v>43</v>
      </c>
      <c r="M24" s="36">
        <f t="shared" si="2"/>
        <v>-1.1499999999999773</v>
      </c>
      <c r="N24" s="181">
        <f t="shared" si="2"/>
        <v>0</v>
      </c>
      <c r="O24" s="95"/>
      <c r="P24" s="96"/>
    </row>
    <row r="25" spans="2:16" ht="24" hidden="1" customHeight="1" thickBot="1" x14ac:dyDescent="0.35">
      <c r="B25" s="21" t="s">
        <v>31</v>
      </c>
      <c r="C25" s="41"/>
      <c r="D25" s="42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si="2"/>
        <v>0</v>
      </c>
      <c r="N25" s="44">
        <f t="shared" si="2"/>
        <v>0</v>
      </c>
      <c r="O25" s="95"/>
      <c r="P25" s="96"/>
    </row>
    <row r="26" spans="2:16" ht="24" hidden="1" customHeight="1" thickBot="1" x14ac:dyDescent="0.35">
      <c r="B26" s="21" t="s">
        <v>30</v>
      </c>
      <c r="C26" s="41"/>
      <c r="D26" s="42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43"/>
      <c r="L26" s="121"/>
      <c r="M26" s="36">
        <f t="shared" si="2"/>
        <v>0</v>
      </c>
      <c r="N26" s="44">
        <f t="shared" si="2"/>
        <v>0</v>
      </c>
      <c r="O26" s="97"/>
      <c r="P26" s="98"/>
    </row>
    <row r="27" spans="2:16" ht="24" customHeight="1" thickBot="1" x14ac:dyDescent="0.35">
      <c r="B27" s="165" t="s">
        <v>59</v>
      </c>
      <c r="C27" s="41"/>
      <c r="D27" s="42"/>
      <c r="E27" s="115"/>
      <c r="F27" s="55">
        <v>357.4</v>
      </c>
      <c r="G27" s="60">
        <v>13</v>
      </c>
      <c r="H27" s="178">
        <f t="shared" ref="H27:I30" si="3">F27+C27</f>
        <v>357.4</v>
      </c>
      <c r="I27" s="173">
        <f t="shared" si="3"/>
        <v>13</v>
      </c>
      <c r="J27" s="28"/>
      <c r="K27" s="43">
        <v>357.4</v>
      </c>
      <c r="L27" s="121">
        <v>13</v>
      </c>
      <c r="M27" s="36">
        <f t="shared" ref="M27:N30" si="4">K27-H27</f>
        <v>0</v>
      </c>
      <c r="N27" s="44">
        <f t="shared" si="4"/>
        <v>0</v>
      </c>
      <c r="O27" s="99"/>
      <c r="P27" s="100"/>
    </row>
    <row r="28" spans="2:16" ht="24" customHeight="1" thickBot="1" x14ac:dyDescent="0.3">
      <c r="B28" s="162" t="s">
        <v>52</v>
      </c>
      <c r="C28" s="22"/>
      <c r="D28" s="23"/>
      <c r="E28" s="59"/>
      <c r="F28" s="55">
        <v>4050</v>
      </c>
      <c r="G28" s="60">
        <v>270</v>
      </c>
      <c r="H28" s="178">
        <f t="shared" si="3"/>
        <v>4050</v>
      </c>
      <c r="I28" s="173">
        <f t="shared" si="3"/>
        <v>270</v>
      </c>
      <c r="J28" s="28"/>
      <c r="K28" s="43">
        <v>4050</v>
      </c>
      <c r="L28" s="121">
        <v>270</v>
      </c>
      <c r="M28" s="168">
        <f t="shared" si="4"/>
        <v>0</v>
      </c>
      <c r="N28" s="169">
        <f t="shared" si="4"/>
        <v>0</v>
      </c>
      <c r="O28" s="99"/>
      <c r="P28" s="100"/>
    </row>
    <row r="29" spans="2:16" ht="24" customHeight="1" thickBot="1" x14ac:dyDescent="0.35">
      <c r="B29" s="165" t="s">
        <v>33</v>
      </c>
      <c r="C29" s="38"/>
      <c r="D29" s="23"/>
      <c r="E29" s="115"/>
      <c r="F29" s="55">
        <v>383.44</v>
      </c>
      <c r="G29" s="60">
        <v>18</v>
      </c>
      <c r="H29" s="178">
        <f t="shared" si="3"/>
        <v>383.44</v>
      </c>
      <c r="I29" s="173">
        <f t="shared" si="3"/>
        <v>18</v>
      </c>
      <c r="J29" s="28"/>
      <c r="K29" s="43">
        <v>383.44</v>
      </c>
      <c r="L29" s="121">
        <v>18</v>
      </c>
      <c r="M29" s="168">
        <f t="shared" si="4"/>
        <v>0</v>
      </c>
      <c r="N29" s="169">
        <f t="shared" si="4"/>
        <v>0</v>
      </c>
      <c r="O29" s="97"/>
      <c r="P29" s="98"/>
    </row>
    <row r="30" spans="2:16" ht="17.25" x14ac:dyDescent="0.25">
      <c r="B30" s="114" t="s">
        <v>32</v>
      </c>
      <c r="C30" s="22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36">
        <f t="shared" si="4"/>
        <v>0</v>
      </c>
      <c r="N30" s="44">
        <f t="shared" si="4"/>
        <v>0</v>
      </c>
      <c r="O30" s="97"/>
      <c r="P30" s="98"/>
    </row>
    <row r="31" spans="2:16" ht="21" x14ac:dyDescent="0.25">
      <c r="B31" s="64"/>
      <c r="C31" s="65"/>
      <c r="D31" s="23"/>
      <c r="E31" s="59"/>
      <c r="F31" s="55"/>
      <c r="G31" s="60"/>
      <c r="H31" s="178">
        <f t="shared" ref="H31:I32" si="5">F31+C31</f>
        <v>0</v>
      </c>
      <c r="I31" s="173">
        <f t="shared" si="5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9"/>
      <c r="P31" s="100"/>
    </row>
    <row r="32" spans="2:16" ht="16.5" thickBot="1" x14ac:dyDescent="0.3">
      <c r="B32" s="68"/>
      <c r="C32" s="22"/>
      <c r="D32" s="23"/>
      <c r="E32" s="59"/>
      <c r="F32" s="55"/>
      <c r="G32" s="60"/>
      <c r="H32" s="176">
        <f t="shared" si="5"/>
        <v>0</v>
      </c>
      <c r="I32" s="173">
        <f t="shared" si="5"/>
        <v>0</v>
      </c>
      <c r="J32" s="28"/>
      <c r="K32" s="69"/>
      <c r="L32" s="179"/>
      <c r="M32" s="168">
        <f t="shared" si="2"/>
        <v>0</v>
      </c>
      <c r="N32" s="169">
        <f t="shared" si="2"/>
        <v>0</v>
      </c>
      <c r="O32" s="101"/>
      <c r="P32" s="102"/>
    </row>
    <row r="33" spans="2:15" ht="16.5" thickBot="1" x14ac:dyDescent="0.3">
      <c r="B33" s="70"/>
      <c r="D33" s="72"/>
      <c r="F33" s="233" t="s">
        <v>34</v>
      </c>
      <c r="G33" s="233"/>
      <c r="H33" s="73">
        <f>SUM(H5:H26)</f>
        <v>36939.64</v>
      </c>
      <c r="I33" s="74">
        <f>SUM(I5:I26)</f>
        <v>1739</v>
      </c>
      <c r="J33" s="75"/>
      <c r="K33" s="76">
        <f>SUM(K5:K31)</f>
        <v>41729.33</v>
      </c>
      <c r="L33" s="117">
        <f>SUM(L5:L31)</f>
        <v>2040</v>
      </c>
      <c r="O33" s="78"/>
    </row>
  </sheetData>
  <sortState ref="B27:N30">
    <sortCondition ref="B27:B30"/>
  </sortState>
  <mergeCells count="13">
    <mergeCell ref="I3:I4"/>
    <mergeCell ref="K3:L3"/>
    <mergeCell ref="F2:H2"/>
    <mergeCell ref="F33:G33"/>
    <mergeCell ref="B1:C1"/>
    <mergeCell ref="B2:C2"/>
    <mergeCell ref="C3:D3"/>
    <mergeCell ref="F3:G3"/>
    <mergeCell ref="M3:N3"/>
    <mergeCell ref="O3:P3"/>
    <mergeCell ref="O11:P11"/>
    <mergeCell ref="O16:P16"/>
    <mergeCell ref="O18:P18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P34"/>
  <sheetViews>
    <sheetView workbookViewId="0">
      <selection activeCell="C36" sqref="C3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46" t="s">
        <v>53</v>
      </c>
      <c r="C1" s="246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47" t="s">
        <v>55</v>
      </c>
      <c r="C2" s="248"/>
      <c r="F2" s="261" t="s">
        <v>1</v>
      </c>
      <c r="G2" s="261"/>
      <c r="H2" s="261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49" t="s">
        <v>56</v>
      </c>
      <c r="D3" s="250"/>
      <c r="E3" s="9"/>
      <c r="F3" s="251" t="s">
        <v>57</v>
      </c>
      <c r="G3" s="252"/>
      <c r="H3" s="10"/>
      <c r="I3" s="253" t="s">
        <v>2</v>
      </c>
      <c r="J3" s="11"/>
      <c r="K3" s="238" t="s">
        <v>3</v>
      </c>
      <c r="L3" s="239"/>
      <c r="M3" s="234" t="s">
        <v>4</v>
      </c>
      <c r="N3" s="235"/>
      <c r="O3" s="236" t="s">
        <v>5</v>
      </c>
      <c r="P3" s="237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8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95.27</v>
      </c>
      <c r="G6" s="25">
        <v>7</v>
      </c>
      <c r="H6" s="175">
        <f t="shared" si="0"/>
        <v>95.27</v>
      </c>
      <c r="I6" s="34">
        <f t="shared" si="0"/>
        <v>7</v>
      </c>
      <c r="J6" s="28"/>
      <c r="K6" s="29">
        <v>95.27</v>
      </c>
      <c r="L6" s="119">
        <v>7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customHeight="1" thickBot="1" x14ac:dyDescent="0.35">
      <c r="B9" s="21" t="s">
        <v>38</v>
      </c>
      <c r="C9" s="22"/>
      <c r="D9" s="23"/>
      <c r="E9" s="24"/>
      <c r="F9" s="22">
        <v>10222.76</v>
      </c>
      <c r="G9" s="25">
        <v>360</v>
      </c>
      <c r="H9" s="176">
        <f t="shared" si="0"/>
        <v>10222.76</v>
      </c>
      <c r="I9" s="171">
        <f t="shared" si="0"/>
        <v>360</v>
      </c>
      <c r="J9" s="28"/>
      <c r="K9" s="37">
        <v>10217.799999999999</v>
      </c>
      <c r="L9" s="121">
        <v>360</v>
      </c>
      <c r="M9" s="30">
        <f t="shared" si="1"/>
        <v>-4.9600000000009459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>
        <v>521.17999999999995</v>
      </c>
      <c r="D11" s="23">
        <v>20</v>
      </c>
      <c r="E11" s="24"/>
      <c r="F11" s="22"/>
      <c r="G11" s="25"/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255"/>
      <c r="P11" s="256"/>
    </row>
    <row r="12" spans="2:16" ht="24" customHeight="1" thickBot="1" x14ac:dyDescent="0.35">
      <c r="B12" s="21" t="s">
        <v>54</v>
      </c>
      <c r="C12" s="22">
        <v>479.79</v>
      </c>
      <c r="D12" s="23">
        <v>23</v>
      </c>
      <c r="E12" s="24"/>
      <c r="F12" s="22"/>
      <c r="G12" s="25"/>
      <c r="H12" s="176">
        <f t="shared" si="0"/>
        <v>479.79</v>
      </c>
      <c r="I12" s="171">
        <f t="shared" si="0"/>
        <v>23</v>
      </c>
      <c r="J12" s="28"/>
      <c r="K12" s="37">
        <v>479.29</v>
      </c>
      <c r="L12" s="121">
        <v>23</v>
      </c>
      <c r="M12" s="126">
        <f t="shared" si="1"/>
        <v>-0.5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>
        <v>517.55999999999995</v>
      </c>
      <c r="D16" s="23">
        <v>114</v>
      </c>
      <c r="E16" s="24"/>
      <c r="F16" s="22"/>
      <c r="G16" s="25"/>
      <c r="H16" s="176">
        <f t="shared" si="0"/>
        <v>517.55999999999995</v>
      </c>
      <c r="I16" s="171">
        <f t="shared" si="0"/>
        <v>114</v>
      </c>
      <c r="J16" s="28"/>
      <c r="K16" s="37">
        <v>517.55999999999995</v>
      </c>
      <c r="L16" s="121">
        <v>114</v>
      </c>
      <c r="M16" s="126">
        <f t="shared" si="1"/>
        <v>0</v>
      </c>
      <c r="N16" s="31">
        <f t="shared" si="1"/>
        <v>0</v>
      </c>
      <c r="O16" s="257"/>
      <c r="P16" s="258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1"/>
        <v>0</v>
      </c>
      <c r="N18" s="31">
        <f t="shared" si="1"/>
        <v>0</v>
      </c>
      <c r="O18" s="259"/>
      <c r="P18" s="260"/>
    </row>
    <row r="19" spans="2:16" ht="24" customHeight="1" thickBot="1" x14ac:dyDescent="0.35">
      <c r="B19" s="21" t="s">
        <v>22</v>
      </c>
      <c r="C19" s="22">
        <v>10071.4</v>
      </c>
      <c r="D19" s="23">
        <v>370</v>
      </c>
      <c r="E19" s="24"/>
      <c r="F19" s="22">
        <v>18398.009999999998</v>
      </c>
      <c r="G19" s="25">
        <v>676</v>
      </c>
      <c r="H19" s="176">
        <f t="shared" si="0"/>
        <v>28469.409999999996</v>
      </c>
      <c r="I19" s="171">
        <f t="shared" si="0"/>
        <v>1046</v>
      </c>
      <c r="J19" s="28"/>
      <c r="K19" s="37">
        <v>28472.12</v>
      </c>
      <c r="L19" s="121">
        <v>1046</v>
      </c>
      <c r="M19" s="30">
        <f t="shared" si="1"/>
        <v>2.7100000000027649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3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909.4</v>
      </c>
      <c r="L24" s="121">
        <v>43</v>
      </c>
      <c r="M24" s="36">
        <f t="shared" si="2"/>
        <v>-0.75</v>
      </c>
      <c r="N24" s="44">
        <f t="shared" si="2"/>
        <v>0</v>
      </c>
      <c r="O24" s="95"/>
      <c r="P24" s="96"/>
    </row>
    <row r="25" spans="2:16" ht="24" customHeight="1" thickBot="1" x14ac:dyDescent="0.3">
      <c r="B25" s="163" t="s">
        <v>58</v>
      </c>
      <c r="C25" s="22"/>
      <c r="D25" s="23"/>
      <c r="E25" s="24"/>
      <c r="F25" s="47">
        <v>724.44</v>
      </c>
      <c r="G25" s="48">
        <v>31</v>
      </c>
      <c r="H25" s="177">
        <f t="shared" si="0"/>
        <v>724.44</v>
      </c>
      <c r="I25" s="172">
        <f t="shared" si="0"/>
        <v>31</v>
      </c>
      <c r="J25" s="28"/>
      <c r="K25" s="43">
        <v>724.44</v>
      </c>
      <c r="L25" s="121">
        <v>31</v>
      </c>
      <c r="M25" s="36">
        <f t="shared" si="2"/>
        <v>0</v>
      </c>
      <c r="N25" s="44">
        <f t="shared" si="2"/>
        <v>0</v>
      </c>
      <c r="O25" s="95"/>
      <c r="P25" s="96"/>
    </row>
    <row r="26" spans="2:16" ht="24" customHeight="1" thickBot="1" x14ac:dyDescent="0.35">
      <c r="B26" s="21" t="s">
        <v>28</v>
      </c>
      <c r="C26" s="41"/>
      <c r="D26" s="42"/>
      <c r="E26" s="24"/>
      <c r="F26" s="47">
        <v>357.4</v>
      </c>
      <c r="G26" s="48">
        <v>13</v>
      </c>
      <c r="H26" s="177">
        <f t="shared" si="0"/>
        <v>357.4</v>
      </c>
      <c r="I26" s="172">
        <f t="shared" si="0"/>
        <v>13</v>
      </c>
      <c r="J26" s="28"/>
      <c r="K26" s="43">
        <v>357.4</v>
      </c>
      <c r="L26" s="121">
        <v>13</v>
      </c>
      <c r="M26" s="36">
        <f t="shared" si="2"/>
        <v>0</v>
      </c>
      <c r="N26" s="44">
        <f t="shared" si="2"/>
        <v>0</v>
      </c>
      <c r="O26" s="97"/>
      <c r="P26" s="98"/>
    </row>
    <row r="27" spans="2:16" ht="24" hidden="1" customHeight="1" thickBot="1" x14ac:dyDescent="0.35">
      <c r="B27" s="51" t="s">
        <v>30</v>
      </c>
      <c r="C27" s="166"/>
      <c r="D27" s="167"/>
      <c r="E27" s="54"/>
      <c r="F27" s="55"/>
      <c r="G27" s="56"/>
      <c r="H27" s="178">
        <f t="shared" si="0"/>
        <v>0</v>
      </c>
      <c r="I27" s="173">
        <f t="shared" si="0"/>
        <v>0</v>
      </c>
      <c r="J27" s="28"/>
      <c r="K27" s="43"/>
      <c r="L27" s="121"/>
      <c r="M27" s="36">
        <f t="shared" si="2"/>
        <v>0</v>
      </c>
      <c r="N27" s="44">
        <f t="shared" si="2"/>
        <v>0</v>
      </c>
      <c r="O27" s="92"/>
      <c r="P27" s="93"/>
    </row>
    <row r="28" spans="2:16" ht="24" hidden="1" customHeight="1" thickBot="1" x14ac:dyDescent="0.35">
      <c r="B28" s="165" t="s">
        <v>31</v>
      </c>
      <c r="C28" s="41"/>
      <c r="D28" s="42"/>
      <c r="E28" s="115"/>
      <c r="F28" s="55"/>
      <c r="G28" s="60"/>
      <c r="H28" s="178">
        <f t="shared" si="0"/>
        <v>0</v>
      </c>
      <c r="I28" s="173">
        <f t="shared" si="0"/>
        <v>0</v>
      </c>
      <c r="J28" s="28"/>
      <c r="K28" s="43"/>
      <c r="L28" s="121"/>
      <c r="M28" s="36">
        <f t="shared" si="2"/>
        <v>0</v>
      </c>
      <c r="N28" s="44">
        <f t="shared" si="2"/>
        <v>0</v>
      </c>
      <c r="O28" s="99"/>
      <c r="P28" s="100"/>
    </row>
    <row r="29" spans="2:16" ht="24" customHeight="1" x14ac:dyDescent="0.25">
      <c r="B29" s="162" t="s">
        <v>52</v>
      </c>
      <c r="C29" s="22">
        <v>3525</v>
      </c>
      <c r="D29" s="23">
        <v>235</v>
      </c>
      <c r="E29" s="59"/>
      <c r="F29" s="55"/>
      <c r="G29" s="60"/>
      <c r="H29" s="178">
        <f t="shared" ref="H29:I33" si="3">F29+C29</f>
        <v>3525</v>
      </c>
      <c r="I29" s="173">
        <f t="shared" si="3"/>
        <v>235</v>
      </c>
      <c r="J29" s="28"/>
      <c r="K29" s="43">
        <v>3525</v>
      </c>
      <c r="L29" s="121">
        <v>235</v>
      </c>
      <c r="M29" s="168">
        <f t="shared" si="2"/>
        <v>0</v>
      </c>
      <c r="N29" s="169">
        <f t="shared" si="2"/>
        <v>0</v>
      </c>
      <c r="O29" s="99"/>
      <c r="P29" s="100"/>
    </row>
    <row r="30" spans="2:16" ht="24" hidden="1" customHeight="1" thickBot="1" x14ac:dyDescent="0.35">
      <c r="B30" s="165" t="s">
        <v>33</v>
      </c>
      <c r="C30" s="38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168">
        <f t="shared" si="2"/>
        <v>0</v>
      </c>
      <c r="N30" s="169">
        <f t="shared" si="2"/>
        <v>0</v>
      </c>
      <c r="O30" s="97"/>
      <c r="P30" s="98"/>
    </row>
    <row r="31" spans="2:16" ht="18.75" hidden="1" x14ac:dyDescent="0.3">
      <c r="B31" s="180" t="s">
        <v>32</v>
      </c>
      <c r="C31" s="22"/>
      <c r="D31" s="23"/>
      <c r="E31" s="115"/>
      <c r="F31" s="55"/>
      <c r="G31" s="60"/>
      <c r="H31" s="178">
        <f t="shared" si="3"/>
        <v>0</v>
      </c>
      <c r="I31" s="173">
        <f t="shared" si="3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7"/>
      <c r="P31" s="98"/>
    </row>
    <row r="32" spans="2:16" ht="21" x14ac:dyDescent="0.25">
      <c r="B32" s="64"/>
      <c r="C32" s="65"/>
      <c r="D32" s="23"/>
      <c r="E32" s="59"/>
      <c r="F32" s="55"/>
      <c r="G32" s="60"/>
      <c r="H32" s="178">
        <f t="shared" si="3"/>
        <v>0</v>
      </c>
      <c r="I32" s="173">
        <f t="shared" si="3"/>
        <v>0</v>
      </c>
      <c r="J32" s="28"/>
      <c r="K32" s="43"/>
      <c r="L32" s="121"/>
      <c r="M32" s="168">
        <f t="shared" si="2"/>
        <v>0</v>
      </c>
      <c r="N32" s="169">
        <f t="shared" si="2"/>
        <v>0</v>
      </c>
      <c r="O32" s="99"/>
      <c r="P32" s="100"/>
    </row>
    <row r="33" spans="2:16" ht="16.5" thickBot="1" x14ac:dyDescent="0.3">
      <c r="B33" s="68"/>
      <c r="C33" s="22"/>
      <c r="D33" s="23"/>
      <c r="E33" s="59"/>
      <c r="F33" s="55"/>
      <c r="G33" s="60"/>
      <c r="H33" s="176">
        <f t="shared" si="3"/>
        <v>0</v>
      </c>
      <c r="I33" s="173">
        <f t="shared" si="3"/>
        <v>0</v>
      </c>
      <c r="J33" s="28"/>
      <c r="K33" s="69"/>
      <c r="L33" s="179"/>
      <c r="M33" s="168">
        <f t="shared" si="2"/>
        <v>0</v>
      </c>
      <c r="N33" s="169">
        <f t="shared" si="2"/>
        <v>0</v>
      </c>
      <c r="O33" s="101"/>
      <c r="P33" s="102"/>
    </row>
    <row r="34" spans="2:16" ht="16.5" thickBot="1" x14ac:dyDescent="0.3">
      <c r="B34" s="70"/>
      <c r="D34" s="72"/>
      <c r="F34" s="233" t="s">
        <v>34</v>
      </c>
      <c r="G34" s="233"/>
      <c r="H34" s="73">
        <f>SUM(H5:H27)</f>
        <v>42297.960000000006</v>
      </c>
      <c r="I34" s="74">
        <f>SUM(I5:I27)</f>
        <v>1657</v>
      </c>
      <c r="J34" s="75"/>
      <c r="K34" s="76">
        <f>SUM(K5:K32)</f>
        <v>45819.460000000006</v>
      </c>
      <c r="L34" s="117">
        <f>SUM(L5:L32)</f>
        <v>1892</v>
      </c>
      <c r="O34" s="78"/>
    </row>
  </sheetData>
  <sortState ref="B6:G31">
    <sortCondition ref="B6:B31"/>
  </sortState>
  <mergeCells count="13">
    <mergeCell ref="B1:C1"/>
    <mergeCell ref="B2:C2"/>
    <mergeCell ref="F2:H2"/>
    <mergeCell ref="C3:D3"/>
    <mergeCell ref="F3:G3"/>
    <mergeCell ref="F34:G34"/>
    <mergeCell ref="K3:L3"/>
    <mergeCell ref="M3:N3"/>
    <mergeCell ref="O3:P3"/>
    <mergeCell ref="O11:P11"/>
    <mergeCell ref="O16:P16"/>
    <mergeCell ref="O18:P18"/>
    <mergeCell ref="I3:I4"/>
  </mergeCells>
  <pageMargins left="0.25" right="0.16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P36"/>
  <sheetViews>
    <sheetView topLeftCell="C1" workbookViewId="0">
      <selection activeCell="R8" sqref="R8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46" t="s">
        <v>53</v>
      </c>
      <c r="C1" s="246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47" t="s">
        <v>60</v>
      </c>
      <c r="C2" s="248"/>
      <c r="F2" s="261" t="s">
        <v>1</v>
      </c>
      <c r="G2" s="261"/>
      <c r="H2" s="261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49" t="s">
        <v>61</v>
      </c>
      <c r="D3" s="250"/>
      <c r="E3" s="9"/>
      <c r="F3" s="251" t="s">
        <v>62</v>
      </c>
      <c r="G3" s="252"/>
      <c r="H3" s="10"/>
      <c r="I3" s="253" t="s">
        <v>2</v>
      </c>
      <c r="J3" s="11"/>
      <c r="K3" s="238" t="s">
        <v>3</v>
      </c>
      <c r="L3" s="239"/>
      <c r="M3" s="234" t="s">
        <v>4</v>
      </c>
      <c r="N3" s="235"/>
      <c r="O3" s="236" t="s">
        <v>5</v>
      </c>
      <c r="P3" s="237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30" customHeight="1" thickTop="1" thickBot="1" x14ac:dyDescent="0.35">
      <c r="B5" s="21" t="s">
        <v>64</v>
      </c>
      <c r="C5" s="22"/>
      <c r="D5" s="23"/>
      <c r="E5" s="24"/>
      <c r="F5" s="22">
        <v>16.55</v>
      </c>
      <c r="G5" s="25">
        <v>1</v>
      </c>
      <c r="H5" s="174">
        <f t="shared" ref="H5:I30" si="0">F5+C5</f>
        <v>16.55</v>
      </c>
      <c r="I5" s="27">
        <f t="shared" si="0"/>
        <v>1</v>
      </c>
      <c r="J5" s="28"/>
      <c r="K5" s="186"/>
      <c r="L5" s="187"/>
      <c r="M5" s="188">
        <f>K5-H5</f>
        <v>-16.55</v>
      </c>
      <c r="N5" s="189">
        <f>L5-I5</f>
        <v>-1</v>
      </c>
      <c r="O5" s="272" t="s">
        <v>71</v>
      </c>
      <c r="P5" s="273"/>
    </row>
    <row r="6" spans="2:16" ht="39" customHeight="1" thickTop="1" thickBot="1" x14ac:dyDescent="0.35">
      <c r="B6" s="21" t="s">
        <v>63</v>
      </c>
      <c r="C6" s="22"/>
      <c r="D6" s="23"/>
      <c r="E6" s="24"/>
      <c r="F6" s="22">
        <v>612.04</v>
      </c>
      <c r="G6" s="25">
        <v>50</v>
      </c>
      <c r="H6" s="174">
        <f t="shared" si="0"/>
        <v>612.04</v>
      </c>
      <c r="I6" s="27">
        <f t="shared" si="0"/>
        <v>50</v>
      </c>
      <c r="J6" s="28"/>
      <c r="K6" s="29">
        <v>367.38</v>
      </c>
      <c r="L6" s="119">
        <v>30</v>
      </c>
      <c r="M6" s="205">
        <f t="shared" ref="M6:M9" si="1">K6-H6</f>
        <v>-244.65999999999997</v>
      </c>
      <c r="N6" s="206">
        <f t="shared" ref="N6:N9" si="2">L6-I6</f>
        <v>-20</v>
      </c>
      <c r="O6" s="264" t="s">
        <v>70</v>
      </c>
      <c r="P6" s="265"/>
    </row>
    <row r="7" spans="2:16" ht="18.75" thickTop="1" thickBot="1" x14ac:dyDescent="0.35">
      <c r="B7" s="21" t="s">
        <v>12</v>
      </c>
      <c r="C7" s="22"/>
      <c r="D7" s="23"/>
      <c r="E7" s="24"/>
      <c r="F7" s="22">
        <v>605.9</v>
      </c>
      <c r="G7" s="25">
        <v>50</v>
      </c>
      <c r="H7" s="174">
        <f t="shared" si="0"/>
        <v>605.9</v>
      </c>
      <c r="I7" s="27">
        <f t="shared" si="0"/>
        <v>50</v>
      </c>
      <c r="J7" s="28"/>
      <c r="K7" s="29">
        <v>605.9</v>
      </c>
      <c r="L7" s="119">
        <v>50</v>
      </c>
      <c r="M7" s="30">
        <f t="shared" si="1"/>
        <v>0</v>
      </c>
      <c r="N7" s="31">
        <f t="shared" si="2"/>
        <v>0</v>
      </c>
      <c r="O7" s="190"/>
      <c r="P7" s="161"/>
    </row>
    <row r="8" spans="2:16" ht="56.25" customHeight="1" thickTop="1" x14ac:dyDescent="0.3">
      <c r="B8" s="21" t="s">
        <v>13</v>
      </c>
      <c r="C8" s="22"/>
      <c r="D8" s="23"/>
      <c r="E8" s="24"/>
      <c r="F8" s="22">
        <v>1507.34</v>
      </c>
      <c r="G8" s="25">
        <v>82</v>
      </c>
      <c r="H8" s="174">
        <f t="shared" si="0"/>
        <v>1507.34</v>
      </c>
      <c r="I8" s="27">
        <f t="shared" si="0"/>
        <v>82</v>
      </c>
      <c r="J8" s="28"/>
      <c r="K8" s="29">
        <v>1518.74</v>
      </c>
      <c r="L8" s="119">
        <v>83</v>
      </c>
      <c r="M8" s="188">
        <f t="shared" si="1"/>
        <v>11.400000000000091</v>
      </c>
      <c r="N8" s="189">
        <f t="shared" si="2"/>
        <v>1</v>
      </c>
      <c r="O8" s="274" t="s">
        <v>80</v>
      </c>
      <c r="P8" s="275"/>
    </row>
    <row r="9" spans="2:16" ht="24" customHeight="1" x14ac:dyDescent="0.25">
      <c r="B9" s="164" t="s">
        <v>69</v>
      </c>
      <c r="C9" s="22"/>
      <c r="D9" s="23"/>
      <c r="E9" s="24"/>
      <c r="F9" s="22">
        <v>1086.01</v>
      </c>
      <c r="G9" s="25">
        <v>67</v>
      </c>
      <c r="H9" s="174">
        <f t="shared" si="0"/>
        <v>1086.01</v>
      </c>
      <c r="I9" s="171">
        <f t="shared" si="0"/>
        <v>67</v>
      </c>
      <c r="J9" s="28"/>
      <c r="K9" s="29">
        <v>1086.01</v>
      </c>
      <c r="L9" s="119">
        <v>67</v>
      </c>
      <c r="M9" s="30">
        <f t="shared" si="1"/>
        <v>0</v>
      </c>
      <c r="N9" s="31">
        <f t="shared" si="2"/>
        <v>0</v>
      </c>
      <c r="O9" s="131"/>
      <c r="P9" s="132"/>
    </row>
    <row r="10" spans="2:16" ht="24" customHeight="1" x14ac:dyDescent="0.3">
      <c r="B10" s="21" t="s">
        <v>65</v>
      </c>
      <c r="C10" s="22"/>
      <c r="D10" s="23"/>
      <c r="E10" s="24"/>
      <c r="F10" s="22">
        <v>14.89</v>
      </c>
      <c r="G10" s="25">
        <v>1</v>
      </c>
      <c r="H10" s="174">
        <f t="shared" si="0"/>
        <v>14.89</v>
      </c>
      <c r="I10" s="171">
        <f t="shared" si="0"/>
        <v>1</v>
      </c>
      <c r="J10" s="28"/>
      <c r="K10" s="186"/>
      <c r="L10" s="187"/>
      <c r="M10" s="188">
        <f t="shared" ref="M10" si="3">K10-H10</f>
        <v>-14.89</v>
      </c>
      <c r="N10" s="189">
        <f t="shared" ref="N10" si="4">L10-I10</f>
        <v>-1</v>
      </c>
      <c r="O10" s="266" t="s">
        <v>71</v>
      </c>
      <c r="P10" s="267"/>
    </row>
    <row r="11" spans="2:16" ht="24" customHeight="1" thickBot="1" x14ac:dyDescent="0.35">
      <c r="B11" s="21" t="s">
        <v>15</v>
      </c>
      <c r="C11" s="22"/>
      <c r="D11" s="23"/>
      <c r="E11" s="24"/>
      <c r="F11" s="22">
        <v>1031.04</v>
      </c>
      <c r="G11" s="25">
        <v>36</v>
      </c>
      <c r="H11" s="176">
        <f t="shared" si="0"/>
        <v>1031.04</v>
      </c>
      <c r="I11" s="171">
        <f t="shared" si="0"/>
        <v>36</v>
      </c>
      <c r="J11" s="28"/>
      <c r="K11" s="37">
        <v>1031.04</v>
      </c>
      <c r="L11" s="121">
        <v>36</v>
      </c>
      <c r="M11" s="30">
        <f t="shared" ref="M11:N24" si="5">K11-H11</f>
        <v>0</v>
      </c>
      <c r="N11" s="31">
        <f t="shared" si="5"/>
        <v>0</v>
      </c>
      <c r="O11" s="135"/>
      <c r="P11" s="136"/>
    </row>
    <row r="12" spans="2:16" ht="24" customHeight="1" thickBot="1" x14ac:dyDescent="0.35">
      <c r="B12" s="21" t="s">
        <v>68</v>
      </c>
      <c r="C12" s="22"/>
      <c r="D12" s="23"/>
      <c r="E12" s="24"/>
      <c r="F12" s="22">
        <v>4383.5200000000004</v>
      </c>
      <c r="G12" s="25">
        <v>153</v>
      </c>
      <c r="H12" s="176">
        <f t="shared" si="0"/>
        <v>4383.5200000000004</v>
      </c>
      <c r="I12" s="171">
        <f t="shared" si="0"/>
        <v>153</v>
      </c>
      <c r="J12" s="28"/>
      <c r="K12" s="37">
        <v>4392.3599999999997</v>
      </c>
      <c r="L12" s="121">
        <v>153</v>
      </c>
      <c r="M12" s="126">
        <f t="shared" si="5"/>
        <v>8.839999999999236</v>
      </c>
      <c r="N12" s="31">
        <f t="shared" si="5"/>
        <v>0</v>
      </c>
      <c r="O12" s="137"/>
      <c r="P12" s="138"/>
    </row>
    <row r="13" spans="2:16" ht="24" customHeight="1" thickBot="1" x14ac:dyDescent="0.35">
      <c r="B13" s="21" t="s">
        <v>67</v>
      </c>
      <c r="C13" s="22"/>
      <c r="D13" s="23"/>
      <c r="E13" s="24"/>
      <c r="F13" s="22">
        <v>1177.8599999999999</v>
      </c>
      <c r="G13" s="25">
        <v>45</v>
      </c>
      <c r="H13" s="176">
        <f t="shared" si="0"/>
        <v>1177.8599999999999</v>
      </c>
      <c r="I13" s="171">
        <f t="shared" si="0"/>
        <v>45</v>
      </c>
      <c r="J13" s="28"/>
      <c r="K13" s="37">
        <v>1177.8599999999999</v>
      </c>
      <c r="L13" s="121">
        <v>45</v>
      </c>
      <c r="M13" s="126">
        <f t="shared" si="5"/>
        <v>0</v>
      </c>
      <c r="N13" s="31">
        <f t="shared" si="5"/>
        <v>0</v>
      </c>
      <c r="O13" s="255"/>
      <c r="P13" s="256"/>
    </row>
    <row r="14" spans="2:16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5"/>
        <v>0</v>
      </c>
      <c r="N14" s="31">
        <f t="shared" si="5"/>
        <v>0</v>
      </c>
      <c r="O14" s="139"/>
      <c r="P14" s="140"/>
    </row>
    <row r="15" spans="2:16" ht="24" customHeight="1" thickBot="1" x14ac:dyDescent="0.35">
      <c r="B15" s="21" t="s">
        <v>54</v>
      </c>
      <c r="C15" s="22"/>
      <c r="D15" s="23"/>
      <c r="E15" s="24"/>
      <c r="F15" s="22">
        <v>1913.24</v>
      </c>
      <c r="G15" s="25">
        <v>102</v>
      </c>
      <c r="H15" s="176">
        <f t="shared" si="0"/>
        <v>1913.24</v>
      </c>
      <c r="I15" s="171">
        <f t="shared" si="0"/>
        <v>102</v>
      </c>
      <c r="J15" s="28"/>
      <c r="K15" s="37">
        <v>1913.24</v>
      </c>
      <c r="L15" s="121">
        <v>102</v>
      </c>
      <c r="M15" s="126">
        <f t="shared" si="5"/>
        <v>0</v>
      </c>
      <c r="N15" s="31">
        <f t="shared" si="5"/>
        <v>0</v>
      </c>
      <c r="O15" s="141"/>
      <c r="P15" s="142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1053.28</v>
      </c>
      <c r="G16" s="25">
        <v>232</v>
      </c>
      <c r="H16" s="176">
        <f t="shared" si="0"/>
        <v>1053.28</v>
      </c>
      <c r="I16" s="171">
        <f t="shared" si="0"/>
        <v>232</v>
      </c>
      <c r="J16" s="28"/>
      <c r="K16" s="37">
        <v>1053.28</v>
      </c>
      <c r="L16" s="121">
        <v>232</v>
      </c>
      <c r="M16" s="126">
        <f t="shared" si="5"/>
        <v>0</v>
      </c>
      <c r="N16" s="31">
        <f t="shared" si="5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37"/>
      <c r="L17" s="121"/>
      <c r="M17" s="126">
        <f t="shared" si="5"/>
        <v>0</v>
      </c>
      <c r="N17" s="31">
        <f t="shared" si="5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5"/>
        <v>0</v>
      </c>
      <c r="N18" s="31">
        <f t="shared" si="5"/>
        <v>0</v>
      </c>
      <c r="O18" s="257"/>
      <c r="P18" s="258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37"/>
      <c r="L19" s="121"/>
      <c r="M19" s="126">
        <f t="shared" si="5"/>
        <v>0</v>
      </c>
      <c r="N19" s="31">
        <f t="shared" si="5"/>
        <v>0</v>
      </c>
      <c r="O19" s="147"/>
      <c r="P19" s="148"/>
    </row>
    <row r="20" spans="2:16" ht="24" customHeight="1" thickBot="1" x14ac:dyDescent="0.35">
      <c r="B20" s="21" t="s">
        <v>23</v>
      </c>
      <c r="C20" s="22"/>
      <c r="D20" s="23"/>
      <c r="E20" s="24"/>
      <c r="F20" s="22">
        <v>1010.32</v>
      </c>
      <c r="G20" s="25">
        <v>37</v>
      </c>
      <c r="H20" s="176">
        <f t="shared" si="0"/>
        <v>1010.32</v>
      </c>
      <c r="I20" s="171">
        <f t="shared" si="0"/>
        <v>37</v>
      </c>
      <c r="J20" s="28"/>
      <c r="K20" s="37">
        <v>1010.32</v>
      </c>
      <c r="L20" s="121">
        <v>37</v>
      </c>
      <c r="M20" s="126">
        <f t="shared" si="5"/>
        <v>0</v>
      </c>
      <c r="N20" s="31">
        <f t="shared" si="5"/>
        <v>0</v>
      </c>
      <c r="O20" s="262"/>
      <c r="P20" s="263"/>
    </row>
    <row r="21" spans="2:16" ht="40.5" customHeight="1" thickBot="1" x14ac:dyDescent="0.35">
      <c r="B21" s="21" t="s">
        <v>22</v>
      </c>
      <c r="C21" s="22">
        <v>1739.37</v>
      </c>
      <c r="D21" s="23">
        <v>64</v>
      </c>
      <c r="E21" s="24"/>
      <c r="F21" s="22">
        <v>18291.84</v>
      </c>
      <c r="G21" s="25">
        <v>672</v>
      </c>
      <c r="H21" s="176">
        <f t="shared" si="0"/>
        <v>20031.21</v>
      </c>
      <c r="I21" s="171">
        <f t="shared" si="0"/>
        <v>736</v>
      </c>
      <c r="J21" s="28"/>
      <c r="K21" s="37">
        <v>19925.04</v>
      </c>
      <c r="L21" s="121">
        <v>732</v>
      </c>
      <c r="M21" s="201">
        <f t="shared" si="5"/>
        <v>-106.16999999999825</v>
      </c>
      <c r="N21" s="202">
        <f t="shared" si="5"/>
        <v>-4</v>
      </c>
      <c r="O21" s="268" t="s">
        <v>73</v>
      </c>
      <c r="P21" s="26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39">
        <v>909.4</v>
      </c>
      <c r="L22" s="122">
        <v>43</v>
      </c>
      <c r="M22" s="40">
        <f t="shared" si="5"/>
        <v>-0.75</v>
      </c>
      <c r="N22" s="31">
        <f t="shared" si="5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39"/>
      <c r="L23" s="122"/>
      <c r="M23" s="30">
        <f t="shared" si="5"/>
        <v>0</v>
      </c>
      <c r="N23" s="31">
        <f t="shared" si="5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18981.8</v>
      </c>
      <c r="G24" s="25">
        <v>21</v>
      </c>
      <c r="H24" s="176">
        <f t="shared" si="0"/>
        <v>18981.8</v>
      </c>
      <c r="I24" s="171">
        <f t="shared" si="0"/>
        <v>21</v>
      </c>
      <c r="J24" s="28"/>
      <c r="K24" s="184"/>
      <c r="L24" s="185"/>
      <c r="M24" s="201">
        <f t="shared" si="5"/>
        <v>-18981.8</v>
      </c>
      <c r="N24" s="202">
        <f t="shared" si="5"/>
        <v>-21</v>
      </c>
      <c r="O24" s="270" t="s">
        <v>72</v>
      </c>
      <c r="P24" s="271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ref="M25:N35" si="6">K25-H25</f>
        <v>0</v>
      </c>
      <c r="N25" s="44">
        <f t="shared" si="6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603.57000000000005</v>
      </c>
      <c r="G26" s="48">
        <v>25</v>
      </c>
      <c r="H26" s="177">
        <f t="shared" si="0"/>
        <v>603.57000000000005</v>
      </c>
      <c r="I26" s="172">
        <f t="shared" si="0"/>
        <v>25</v>
      </c>
      <c r="J26" s="28"/>
      <c r="K26" s="43">
        <v>603.57000000000005</v>
      </c>
      <c r="L26" s="121">
        <v>25</v>
      </c>
      <c r="M26" s="36">
        <f t="shared" si="6"/>
        <v>0</v>
      </c>
      <c r="N26" s="44">
        <f t="shared" si="6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43"/>
      <c r="L27" s="121"/>
      <c r="M27" s="36">
        <f t="shared" si="6"/>
        <v>0</v>
      </c>
      <c r="N27" s="44">
        <f t="shared" si="6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357.4</v>
      </c>
      <c r="D28" s="42">
        <v>13</v>
      </c>
      <c r="E28" s="24"/>
      <c r="F28" s="47">
        <v>388.98</v>
      </c>
      <c r="G28" s="48">
        <v>13</v>
      </c>
      <c r="H28" s="177">
        <f t="shared" si="0"/>
        <v>746.38</v>
      </c>
      <c r="I28" s="172">
        <f t="shared" si="0"/>
        <v>26</v>
      </c>
      <c r="J28" s="28"/>
      <c r="K28" s="43">
        <v>745.92</v>
      </c>
      <c r="L28" s="121">
        <v>26</v>
      </c>
      <c r="M28" s="36">
        <f t="shared" si="6"/>
        <v>-0.46000000000003638</v>
      </c>
      <c r="N28" s="44">
        <f t="shared" si="6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43"/>
      <c r="L29" s="121"/>
      <c r="M29" s="36">
        <f t="shared" si="6"/>
        <v>0</v>
      </c>
      <c r="N29" s="44">
        <f t="shared" si="6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43"/>
      <c r="L30" s="121"/>
      <c r="M30" s="36">
        <f t="shared" si="6"/>
        <v>0</v>
      </c>
      <c r="N30" s="44">
        <f t="shared" si="6"/>
        <v>0</v>
      </c>
      <c r="O30" s="99"/>
      <c r="P30" s="100"/>
    </row>
    <row r="31" spans="2:16" ht="24" customHeight="1" thickBot="1" x14ac:dyDescent="0.3">
      <c r="B31" s="182" t="s">
        <v>66</v>
      </c>
      <c r="C31" s="22"/>
      <c r="D31" s="23"/>
      <c r="E31" s="59"/>
      <c r="F31" s="55">
        <v>50</v>
      </c>
      <c r="G31" s="60">
        <v>10</v>
      </c>
      <c r="H31" s="178">
        <f t="shared" ref="H31:I35" si="7">F31+C31</f>
        <v>50</v>
      </c>
      <c r="I31" s="173">
        <f t="shared" si="7"/>
        <v>10</v>
      </c>
      <c r="J31" s="28"/>
      <c r="K31" s="43">
        <v>50</v>
      </c>
      <c r="L31" s="121">
        <v>10</v>
      </c>
      <c r="M31" s="168">
        <f t="shared" si="6"/>
        <v>0</v>
      </c>
      <c r="N31" s="169">
        <f t="shared" si="6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2820</v>
      </c>
      <c r="D32" s="23">
        <v>188</v>
      </c>
      <c r="E32" s="59"/>
      <c r="F32" s="55"/>
      <c r="G32" s="60"/>
      <c r="H32" s="178">
        <f t="shared" si="7"/>
        <v>2820</v>
      </c>
      <c r="I32" s="173">
        <f t="shared" si="7"/>
        <v>188</v>
      </c>
      <c r="J32" s="28"/>
      <c r="K32" s="43">
        <v>2805</v>
      </c>
      <c r="L32" s="121">
        <v>187</v>
      </c>
      <c r="M32" s="203">
        <f t="shared" si="6"/>
        <v>-15</v>
      </c>
      <c r="N32" s="204">
        <f t="shared" si="6"/>
        <v>-1</v>
      </c>
      <c r="O32" s="268" t="s">
        <v>74</v>
      </c>
      <c r="P32" s="269"/>
    </row>
    <row r="33" spans="2:16" ht="18.7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7"/>
        <v>0</v>
      </c>
      <c r="I33" s="173">
        <f t="shared" si="7"/>
        <v>0</v>
      </c>
      <c r="J33" s="28"/>
      <c r="K33" s="43"/>
      <c r="L33" s="121"/>
      <c r="M33" s="168">
        <f t="shared" si="6"/>
        <v>0</v>
      </c>
      <c r="N33" s="169">
        <f t="shared" si="6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7"/>
        <v>0</v>
      </c>
      <c r="I34" s="173">
        <f t="shared" si="7"/>
        <v>0</v>
      </c>
      <c r="J34" s="28"/>
      <c r="K34" s="43"/>
      <c r="L34" s="121"/>
      <c r="M34" s="168">
        <f t="shared" si="6"/>
        <v>0</v>
      </c>
      <c r="N34" s="169">
        <f t="shared" si="6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7"/>
        <v>0</v>
      </c>
      <c r="I35" s="173">
        <f t="shared" si="7"/>
        <v>0</v>
      </c>
      <c r="J35" s="28"/>
      <c r="K35" s="69"/>
      <c r="L35" s="179"/>
      <c r="M35" s="168">
        <f t="shared" si="6"/>
        <v>0</v>
      </c>
      <c r="N35" s="169">
        <f t="shared" si="6"/>
        <v>0</v>
      </c>
      <c r="O35" s="101"/>
      <c r="P35" s="102"/>
    </row>
    <row r="36" spans="2:16" ht="16.5" thickBot="1" x14ac:dyDescent="0.3">
      <c r="B36" s="70"/>
      <c r="D36" s="72"/>
      <c r="F36" s="233" t="s">
        <v>34</v>
      </c>
      <c r="G36" s="233"/>
      <c r="H36" s="73">
        <f>SUM(H5:H29)</f>
        <v>55685.099999999991</v>
      </c>
      <c r="I36" s="74">
        <f>SUM(I5:I29)</f>
        <v>1707</v>
      </c>
      <c r="J36" s="75"/>
      <c r="K36" s="76">
        <f>SUM(K5:K34)</f>
        <v>39195.06</v>
      </c>
      <c r="L36" s="117">
        <f>SUM(L5:L34)</f>
        <v>1858</v>
      </c>
      <c r="O36" s="78"/>
    </row>
  </sheetData>
  <sortState ref="B5:G34">
    <sortCondition ref="B5:B34"/>
  </sortState>
  <mergeCells count="20">
    <mergeCell ref="F36:G36"/>
    <mergeCell ref="K3:L3"/>
    <mergeCell ref="M3:N3"/>
    <mergeCell ref="O3:P3"/>
    <mergeCell ref="O13:P13"/>
    <mergeCell ref="O18:P18"/>
    <mergeCell ref="O20:P20"/>
    <mergeCell ref="I3:I4"/>
    <mergeCell ref="O6:P6"/>
    <mergeCell ref="O10:P10"/>
    <mergeCell ref="O21:P21"/>
    <mergeCell ref="O24:P24"/>
    <mergeCell ref="O32:P32"/>
    <mergeCell ref="O5:P5"/>
    <mergeCell ref="O8:P8"/>
    <mergeCell ref="B1:C1"/>
    <mergeCell ref="B2:C2"/>
    <mergeCell ref="F2:H2"/>
    <mergeCell ref="C3:D3"/>
    <mergeCell ref="F3:G3"/>
  </mergeCells>
  <pageMargins left="0.15748031496062992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36"/>
  <sheetViews>
    <sheetView workbookViewId="0">
      <selection activeCell="C6" sqref="C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46" t="s">
        <v>53</v>
      </c>
      <c r="C1" s="246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47" t="s">
        <v>75</v>
      </c>
      <c r="C2" s="248"/>
      <c r="F2" s="261" t="s">
        <v>1</v>
      </c>
      <c r="G2" s="261"/>
      <c r="H2" s="26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49" t="s">
        <v>76</v>
      </c>
      <c r="D3" s="250"/>
      <c r="E3" s="9"/>
      <c r="F3" s="251" t="s">
        <v>77</v>
      </c>
      <c r="G3" s="252"/>
      <c r="H3" s="10"/>
      <c r="I3" s="253" t="s">
        <v>2</v>
      </c>
      <c r="J3" s="11"/>
      <c r="K3" s="238" t="s">
        <v>3</v>
      </c>
      <c r="L3" s="239"/>
      <c r="M3" s="234" t="s">
        <v>4</v>
      </c>
      <c r="N3" s="235"/>
      <c r="O3" s="236" t="s">
        <v>5</v>
      </c>
      <c r="P3" s="23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72"/>
      <c r="P5" s="273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188.21</v>
      </c>
      <c r="G6" s="25">
        <v>15</v>
      </c>
      <c r="H6" s="174">
        <f t="shared" si="0"/>
        <v>188.21</v>
      </c>
      <c r="I6" s="27">
        <f t="shared" si="0"/>
        <v>15</v>
      </c>
      <c r="J6" s="28"/>
      <c r="K6" s="207">
        <v>188.21</v>
      </c>
      <c r="L6" s="208">
        <v>15</v>
      </c>
      <c r="M6" s="210">
        <f t="shared" ref="M6:N21" si="1">K6-H6</f>
        <v>0</v>
      </c>
      <c r="N6" s="211">
        <f t="shared" si="1"/>
        <v>0</v>
      </c>
      <c r="O6" s="264"/>
      <c r="P6" s="265"/>
      <c r="S6" s="224"/>
      <c r="T6" s="225"/>
      <c r="U6" s="226"/>
      <c r="V6" s="227"/>
      <c r="W6" s="228"/>
      <c r="X6" s="156"/>
    </row>
    <row r="7" spans="2:24" ht="18.75" thickTop="1" thickBot="1" x14ac:dyDescent="0.35">
      <c r="B7" s="21" t="s">
        <v>12</v>
      </c>
      <c r="C7" s="22">
        <v>215.26</v>
      </c>
      <c r="D7" s="23">
        <v>18</v>
      </c>
      <c r="E7" s="24"/>
      <c r="F7" s="22">
        <v>190.3</v>
      </c>
      <c r="G7" s="25">
        <v>16</v>
      </c>
      <c r="H7" s="174">
        <f t="shared" si="0"/>
        <v>405.56</v>
      </c>
      <c r="I7" s="27">
        <f t="shared" si="0"/>
        <v>34</v>
      </c>
      <c r="J7" s="28"/>
      <c r="K7" s="207">
        <v>405.56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1052.8699999999999</v>
      </c>
      <c r="D8" s="23">
        <v>58</v>
      </c>
      <c r="E8" s="24"/>
      <c r="F8" s="22"/>
      <c r="G8" s="25"/>
      <c r="H8" s="174">
        <f t="shared" si="0"/>
        <v>1052.8699999999999</v>
      </c>
      <c r="I8" s="27">
        <f t="shared" si="0"/>
        <v>58</v>
      </c>
      <c r="J8" s="28"/>
      <c r="K8" s="207">
        <v>1052.8699999999999</v>
      </c>
      <c r="L8" s="208">
        <v>58</v>
      </c>
      <c r="M8" s="126">
        <f t="shared" si="1"/>
        <v>0</v>
      </c>
      <c r="N8" s="209">
        <f t="shared" si="1"/>
        <v>0</v>
      </c>
      <c r="O8" s="276"/>
      <c r="P8" s="277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266" t="s">
        <v>71</v>
      </c>
      <c r="P10" s="267"/>
    </row>
    <row r="11" spans="2:24" ht="24" customHeight="1" thickBot="1" x14ac:dyDescent="0.35">
      <c r="B11" s="21" t="s">
        <v>15</v>
      </c>
      <c r="C11" s="22">
        <v>1031.04</v>
      </c>
      <c r="D11" s="23">
        <v>36</v>
      </c>
      <c r="E11" s="24"/>
      <c r="F11" s="22">
        <v>1004.37</v>
      </c>
      <c r="G11" s="25">
        <v>40</v>
      </c>
      <c r="H11" s="176">
        <f t="shared" si="0"/>
        <v>2035.4099999999999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6332.16</v>
      </c>
      <c r="G12" s="25">
        <v>210</v>
      </c>
      <c r="H12" s="176">
        <f t="shared" si="0"/>
        <v>6332.16</v>
      </c>
      <c r="I12" s="171">
        <f t="shared" si="0"/>
        <v>210</v>
      </c>
      <c r="J12" s="28"/>
      <c r="K12" s="212">
        <v>6331.57</v>
      </c>
      <c r="L12" s="213">
        <v>210</v>
      </c>
      <c r="M12" s="126">
        <f t="shared" si="1"/>
        <v>-0.59000000000014552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/>
      <c r="D13" s="23"/>
      <c r="E13" s="24"/>
      <c r="F13" s="22">
        <v>6097.3280000000004</v>
      </c>
      <c r="G13" s="25">
        <v>448</v>
      </c>
      <c r="H13" s="176">
        <f t="shared" si="0"/>
        <v>6097.3280000000004</v>
      </c>
      <c r="I13" s="171">
        <f t="shared" si="0"/>
        <v>448</v>
      </c>
      <c r="J13" s="28"/>
      <c r="K13" s="212">
        <v>6097.28</v>
      </c>
      <c r="L13" s="213">
        <v>448</v>
      </c>
      <c r="M13" s="126">
        <f t="shared" si="1"/>
        <v>-4.800000000068394E-2</v>
      </c>
      <c r="N13" s="209">
        <f t="shared" si="1"/>
        <v>0</v>
      </c>
      <c r="O13" s="255"/>
      <c r="P13" s="256"/>
    </row>
    <row r="14" spans="2:24" ht="24" hidden="1" customHeight="1" x14ac:dyDescent="0.3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>
        <v>631.04</v>
      </c>
      <c r="D15" s="23">
        <v>36</v>
      </c>
      <c r="E15" s="24"/>
      <c r="F15" s="22"/>
      <c r="G15" s="25"/>
      <c r="H15" s="176">
        <f t="shared" si="0"/>
        <v>631.04</v>
      </c>
      <c r="I15" s="171">
        <f t="shared" si="0"/>
        <v>36</v>
      </c>
      <c r="J15" s="28"/>
      <c r="K15" s="212">
        <v>631.04</v>
      </c>
      <c r="L15" s="213">
        <v>36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204.3</v>
      </c>
      <c r="G16" s="25">
        <v>45</v>
      </c>
      <c r="H16" s="176">
        <f t="shared" si="0"/>
        <v>204.3</v>
      </c>
      <c r="I16" s="171">
        <f t="shared" si="0"/>
        <v>45</v>
      </c>
      <c r="J16" s="28"/>
      <c r="K16" s="212">
        <v>204.3</v>
      </c>
      <c r="L16" s="213">
        <v>45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hidden="1" customHeight="1" x14ac:dyDescent="0.25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x14ac:dyDescent="0.3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257"/>
      <c r="P18" s="258"/>
    </row>
    <row r="19" spans="2:16" ht="24" hidden="1" customHeight="1" x14ac:dyDescent="0.3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1010.32</v>
      </c>
      <c r="D20" s="23">
        <v>37</v>
      </c>
      <c r="E20" s="24"/>
      <c r="F20" s="22"/>
      <c r="G20" s="25"/>
      <c r="H20" s="176">
        <f t="shared" si="0"/>
        <v>1010.32</v>
      </c>
      <c r="I20" s="171">
        <f t="shared" si="0"/>
        <v>37</v>
      </c>
      <c r="J20" s="28"/>
      <c r="K20" s="212">
        <v>1010.32</v>
      </c>
      <c r="L20" s="213">
        <v>37</v>
      </c>
      <c r="M20" s="126">
        <f t="shared" si="1"/>
        <v>0</v>
      </c>
      <c r="N20" s="209">
        <f t="shared" si="1"/>
        <v>0</v>
      </c>
      <c r="O20" s="262"/>
      <c r="P20" s="263"/>
    </row>
    <row r="21" spans="2:16" ht="40.5" customHeight="1" thickBot="1" x14ac:dyDescent="0.35">
      <c r="B21" s="21" t="s">
        <v>22</v>
      </c>
      <c r="C21" s="22">
        <v>190.54</v>
      </c>
      <c r="D21" s="23">
        <v>7</v>
      </c>
      <c r="E21" s="24"/>
      <c r="F21" s="22">
        <v>18155.740000000002</v>
      </c>
      <c r="G21" s="25">
        <v>667</v>
      </c>
      <c r="H21" s="176">
        <f t="shared" si="0"/>
        <v>18346.280000000002</v>
      </c>
      <c r="I21" s="171">
        <f t="shared" si="0"/>
        <v>674</v>
      </c>
      <c r="J21" s="28"/>
      <c r="K21" s="212">
        <v>18234.73</v>
      </c>
      <c r="L21" s="213">
        <v>670</v>
      </c>
      <c r="M21" s="214">
        <f t="shared" si="1"/>
        <v>-111.55000000000291</v>
      </c>
      <c r="N21" s="215">
        <f t="shared" si="1"/>
        <v>-4</v>
      </c>
      <c r="O21" s="268" t="s">
        <v>79</v>
      </c>
      <c r="P21" s="26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x14ac:dyDescent="0.3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18636.759999999998</v>
      </c>
      <c r="G24" s="25">
        <v>21</v>
      </c>
      <c r="H24" s="176">
        <f t="shared" si="0"/>
        <v>18636.759999999998</v>
      </c>
      <c r="I24" s="171">
        <f t="shared" si="0"/>
        <v>21</v>
      </c>
      <c r="J24" s="28"/>
      <c r="K24" s="218">
        <v>18757</v>
      </c>
      <c r="L24" s="213">
        <v>21</v>
      </c>
      <c r="M24" s="214">
        <f t="shared" si="2"/>
        <v>120.2400000000016</v>
      </c>
      <c r="N24" s="215">
        <f t="shared" si="2"/>
        <v>0</v>
      </c>
      <c r="O24" s="270"/>
      <c r="P24" s="271"/>
    </row>
    <row r="25" spans="2:16" ht="24" hidden="1" customHeight="1" x14ac:dyDescent="0.3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233.41</v>
      </c>
      <c r="D28" s="42">
        <v>8</v>
      </c>
      <c r="E28" s="24"/>
      <c r="F28" s="47"/>
      <c r="G28" s="48"/>
      <c r="H28" s="177">
        <f t="shared" si="0"/>
        <v>233.41</v>
      </c>
      <c r="I28" s="172">
        <f t="shared" si="0"/>
        <v>8</v>
      </c>
      <c r="J28" s="28"/>
      <c r="K28" s="218">
        <v>233.41</v>
      </c>
      <c r="L28" s="213">
        <v>8</v>
      </c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50</v>
      </c>
      <c r="D31" s="23">
        <v>10</v>
      </c>
      <c r="E31" s="59"/>
      <c r="F31" s="55"/>
      <c r="G31" s="60"/>
      <c r="H31" s="178">
        <f t="shared" ref="H31:I35" si="3">F31+C31</f>
        <v>50</v>
      </c>
      <c r="I31" s="173">
        <f t="shared" si="3"/>
        <v>10</v>
      </c>
      <c r="J31" s="28"/>
      <c r="K31" s="218">
        <v>50</v>
      </c>
      <c r="L31" s="213">
        <v>10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2295</v>
      </c>
      <c r="D32" s="23">
        <v>153</v>
      </c>
      <c r="E32" s="59"/>
      <c r="F32" s="55"/>
      <c r="G32" s="60"/>
      <c r="H32" s="178">
        <f t="shared" si="3"/>
        <v>2295</v>
      </c>
      <c r="I32" s="173">
        <f t="shared" si="3"/>
        <v>153</v>
      </c>
      <c r="J32" s="28"/>
      <c r="K32" s="218">
        <v>2280</v>
      </c>
      <c r="L32" s="213">
        <v>152</v>
      </c>
      <c r="M32" s="222">
        <f t="shared" si="2"/>
        <v>-15</v>
      </c>
      <c r="N32" s="223">
        <f t="shared" si="2"/>
        <v>-1</v>
      </c>
      <c r="O32" s="268" t="s">
        <v>78</v>
      </c>
      <c r="P32" s="269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233" t="s">
        <v>34</v>
      </c>
      <c r="G36" s="233"/>
      <c r="H36" s="73">
        <f>SUM(H5:H29)</f>
        <v>56083.79800000001</v>
      </c>
      <c r="I36" s="74">
        <f>SUM(I5:I29)</f>
        <v>1705</v>
      </c>
      <c r="J36" s="75"/>
      <c r="K36" s="76">
        <f>SUM(K5:K34)</f>
        <v>58421.1</v>
      </c>
      <c r="L36" s="117">
        <f>SUM(L5:L34)</f>
        <v>1863</v>
      </c>
      <c r="O36" s="78"/>
    </row>
  </sheetData>
  <mergeCells count="20">
    <mergeCell ref="O32:P32"/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31496062992125984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36"/>
  <sheetViews>
    <sheetView topLeftCell="A4" workbookViewId="0">
      <selection activeCell="F15" sqref="F15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46" t="s">
        <v>53</v>
      </c>
      <c r="C1" s="246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47" t="s">
        <v>81</v>
      </c>
      <c r="C2" s="248"/>
      <c r="F2" s="261" t="s">
        <v>1</v>
      </c>
      <c r="G2" s="261"/>
      <c r="H2" s="26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49" t="s">
        <v>82</v>
      </c>
      <c r="D3" s="250"/>
      <c r="E3" s="9"/>
      <c r="F3" s="251" t="s">
        <v>83</v>
      </c>
      <c r="G3" s="252"/>
      <c r="H3" s="10"/>
      <c r="I3" s="253" t="s">
        <v>2</v>
      </c>
      <c r="J3" s="11"/>
      <c r="K3" s="238" t="s">
        <v>3</v>
      </c>
      <c r="L3" s="239"/>
      <c r="M3" s="234" t="s">
        <v>4</v>
      </c>
      <c r="N3" s="235"/>
      <c r="O3" s="236" t="s">
        <v>5</v>
      </c>
      <c r="P3" s="23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72"/>
      <c r="P5" s="273"/>
    </row>
    <row r="6" spans="2:24" ht="39" hidden="1" customHeight="1" thickTop="1" thickBot="1" x14ac:dyDescent="0.35">
      <c r="B6" s="21" t="s">
        <v>63</v>
      </c>
      <c r="C6" s="22"/>
      <c r="D6" s="23"/>
      <c r="E6" s="24"/>
      <c r="F6" s="22"/>
      <c r="G6" s="25"/>
      <c r="H6" s="174">
        <f t="shared" si="0"/>
        <v>0</v>
      </c>
      <c r="I6" s="27">
        <f t="shared" si="0"/>
        <v>0</v>
      </c>
      <c r="J6" s="28"/>
      <c r="K6" s="207"/>
      <c r="L6" s="208"/>
      <c r="M6" s="210">
        <f t="shared" ref="M6:N21" si="1">K6-H6</f>
        <v>0</v>
      </c>
      <c r="N6" s="211">
        <f t="shared" si="1"/>
        <v>0</v>
      </c>
      <c r="O6" s="264"/>
      <c r="P6" s="265"/>
      <c r="S6" s="224"/>
      <c r="T6" s="225"/>
      <c r="U6" s="226"/>
      <c r="V6" s="227"/>
      <c r="W6" s="228"/>
      <c r="X6" s="156"/>
    </row>
    <row r="7" spans="2:24" ht="18.75" hidden="1" thickTop="1" thickBot="1" x14ac:dyDescent="0.35">
      <c r="B7" s="21" t="s">
        <v>12</v>
      </c>
      <c r="C7" s="22"/>
      <c r="D7" s="23"/>
      <c r="E7" s="24"/>
      <c r="F7" s="22"/>
      <c r="G7" s="25"/>
      <c r="H7" s="174">
        <f t="shared" si="0"/>
        <v>0</v>
      </c>
      <c r="I7" s="27">
        <f t="shared" si="0"/>
        <v>0</v>
      </c>
      <c r="J7" s="28"/>
      <c r="K7" s="207"/>
      <c r="L7" s="208"/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222.76</v>
      </c>
      <c r="D8" s="23">
        <v>12</v>
      </c>
      <c r="E8" s="24"/>
      <c r="F8" s="22"/>
      <c r="G8" s="25"/>
      <c r="H8" s="174">
        <f t="shared" si="0"/>
        <v>222.76</v>
      </c>
      <c r="I8" s="27">
        <f t="shared" si="0"/>
        <v>12</v>
      </c>
      <c r="J8" s="28"/>
      <c r="K8" s="207">
        <v>222.76</v>
      </c>
      <c r="L8" s="208">
        <v>12</v>
      </c>
      <c r="M8" s="126">
        <f t="shared" si="1"/>
        <v>0</v>
      </c>
      <c r="N8" s="209">
        <f t="shared" si="1"/>
        <v>0</v>
      </c>
      <c r="O8" s="276"/>
      <c r="P8" s="277"/>
    </row>
    <row r="9" spans="2:24" ht="24" hidden="1" customHeight="1" x14ac:dyDescent="0.25">
      <c r="B9" s="164" t="s">
        <v>69</v>
      </c>
      <c r="C9" s="22"/>
      <c r="D9" s="23"/>
      <c r="E9" s="24"/>
      <c r="F9" s="22">
        <v>0</v>
      </c>
      <c r="G9" s="25">
        <v>0</v>
      </c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266" t="s">
        <v>71</v>
      </c>
      <c r="P10" s="267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/>
      <c r="G11" s="25"/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13991.68</v>
      </c>
      <c r="G12" s="25">
        <v>464</v>
      </c>
      <c r="H12" s="176">
        <f t="shared" si="0"/>
        <v>13991.68</v>
      </c>
      <c r="I12" s="171">
        <f t="shared" si="0"/>
        <v>464</v>
      </c>
      <c r="J12" s="28"/>
      <c r="K12" s="212">
        <v>13989.35</v>
      </c>
      <c r="L12" s="213">
        <v>464</v>
      </c>
      <c r="M12" s="126">
        <f t="shared" si="1"/>
        <v>-2.3299999999999272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2558.6799999999998</v>
      </c>
      <c r="D13" s="23">
        <v>188</v>
      </c>
      <c r="E13" s="24"/>
      <c r="F13" s="22"/>
      <c r="G13" s="25"/>
      <c r="H13" s="176">
        <f t="shared" si="0"/>
        <v>2558.6799999999998</v>
      </c>
      <c r="I13" s="171">
        <f t="shared" si="0"/>
        <v>188</v>
      </c>
      <c r="J13" s="28"/>
      <c r="K13" s="212">
        <v>2558.6799999999998</v>
      </c>
      <c r="L13" s="213">
        <v>188</v>
      </c>
      <c r="M13" s="126">
        <f t="shared" si="1"/>
        <v>0</v>
      </c>
      <c r="N13" s="209">
        <f t="shared" si="1"/>
        <v>0</v>
      </c>
      <c r="O13" s="255"/>
      <c r="P13" s="256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/>
      <c r="D15" s="23"/>
      <c r="E15" s="24"/>
      <c r="F15" s="22">
        <v>1433.17</v>
      </c>
      <c r="G15" s="25">
        <v>70</v>
      </c>
      <c r="H15" s="176">
        <f t="shared" si="0"/>
        <v>1433.17</v>
      </c>
      <c r="I15" s="171">
        <f t="shared" si="0"/>
        <v>70</v>
      </c>
      <c r="J15" s="28"/>
      <c r="K15" s="212">
        <v>1433.17</v>
      </c>
      <c r="L15" s="213">
        <v>70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1112.3</v>
      </c>
      <c r="G16" s="25">
        <v>245</v>
      </c>
      <c r="H16" s="176">
        <f t="shared" si="0"/>
        <v>1112.3</v>
      </c>
      <c r="I16" s="171">
        <f t="shared" si="0"/>
        <v>245</v>
      </c>
      <c r="J16" s="28"/>
      <c r="K16" s="212">
        <v>1112.56</v>
      </c>
      <c r="L16" s="213">
        <v>245</v>
      </c>
      <c r="M16" s="126">
        <f t="shared" si="1"/>
        <v>0.25999999999999091</v>
      </c>
      <c r="N16" s="209">
        <f t="shared" si="1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257"/>
      <c r="P18" s="258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899.88</v>
      </c>
      <c r="D20" s="23">
        <v>33</v>
      </c>
      <c r="E20" s="24"/>
      <c r="F20" s="22"/>
      <c r="G20" s="25"/>
      <c r="H20" s="176">
        <f t="shared" si="0"/>
        <v>899.88</v>
      </c>
      <c r="I20" s="171">
        <f t="shared" si="0"/>
        <v>33</v>
      </c>
      <c r="J20" s="28"/>
      <c r="K20" s="212">
        <v>899.88</v>
      </c>
      <c r="L20" s="213">
        <v>33</v>
      </c>
      <c r="M20" s="126">
        <f t="shared" si="1"/>
        <v>0</v>
      </c>
      <c r="N20" s="209">
        <f t="shared" si="1"/>
        <v>0</v>
      </c>
      <c r="O20" s="262"/>
      <c r="P20" s="263"/>
    </row>
    <row r="21" spans="2:16" ht="40.5" customHeight="1" thickBot="1" x14ac:dyDescent="0.35">
      <c r="B21" s="21" t="s">
        <v>22</v>
      </c>
      <c r="C21" s="22"/>
      <c r="D21" s="23"/>
      <c r="E21" s="24"/>
      <c r="F21" s="22">
        <v>108.88</v>
      </c>
      <c r="G21" s="25">
        <v>4</v>
      </c>
      <c r="H21" s="176">
        <f t="shared" si="0"/>
        <v>108.88</v>
      </c>
      <c r="I21" s="171">
        <f t="shared" si="0"/>
        <v>4</v>
      </c>
      <c r="J21" s="28"/>
      <c r="K21" s="212">
        <v>0</v>
      </c>
      <c r="L21" s="213">
        <v>0</v>
      </c>
      <c r="M21" s="214">
        <f t="shared" si="1"/>
        <v>-108.88</v>
      </c>
      <c r="N21" s="215">
        <f t="shared" si="1"/>
        <v>-4</v>
      </c>
      <c r="O21" s="268" t="s">
        <v>79</v>
      </c>
      <c r="P21" s="26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2"/>
        <v>0</v>
      </c>
      <c r="N24" s="215">
        <f t="shared" si="2"/>
        <v>0</v>
      </c>
      <c r="O24" s="270"/>
      <c r="P24" s="271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20</v>
      </c>
      <c r="D31" s="23">
        <v>4</v>
      </c>
      <c r="E31" s="59"/>
      <c r="F31" s="55"/>
      <c r="G31" s="60"/>
      <c r="H31" s="178">
        <f t="shared" ref="H31:I35" si="3">F31+C31</f>
        <v>20</v>
      </c>
      <c r="I31" s="173">
        <f t="shared" si="3"/>
        <v>4</v>
      </c>
      <c r="J31" s="28"/>
      <c r="K31" s="218">
        <v>20</v>
      </c>
      <c r="L31" s="213">
        <v>4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1440</v>
      </c>
      <c r="D32" s="23">
        <v>96</v>
      </c>
      <c r="E32" s="59"/>
      <c r="F32" s="55"/>
      <c r="G32" s="60"/>
      <c r="H32" s="178">
        <f t="shared" si="3"/>
        <v>1440</v>
      </c>
      <c r="I32" s="173">
        <f t="shared" si="3"/>
        <v>96</v>
      </c>
      <c r="J32" s="28"/>
      <c r="K32" s="218">
        <v>1425</v>
      </c>
      <c r="L32" s="213">
        <v>95</v>
      </c>
      <c r="M32" s="222">
        <f t="shared" si="2"/>
        <v>-15</v>
      </c>
      <c r="N32" s="223">
        <f t="shared" si="2"/>
        <v>-1</v>
      </c>
      <c r="O32" s="268" t="s">
        <v>78</v>
      </c>
      <c r="P32" s="269"/>
    </row>
    <row r="33" spans="2:16" ht="17.25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233" t="s">
        <v>34</v>
      </c>
      <c r="G36" s="233"/>
      <c r="H36" s="73">
        <f>SUM(H5:H29)</f>
        <v>23272.91</v>
      </c>
      <c r="I36" s="74">
        <f>SUM(I5:I29)</f>
        <v>1135</v>
      </c>
      <c r="J36" s="75"/>
      <c r="K36" s="76">
        <f>SUM(K5:K34)</f>
        <v>24606.210000000006</v>
      </c>
      <c r="L36" s="117">
        <f>SUM(L5:L34)</f>
        <v>1230</v>
      </c>
      <c r="O36" s="78"/>
    </row>
  </sheetData>
  <mergeCells count="20">
    <mergeCell ref="O32:P32"/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7559055118110237" right="0.15748031496062992" top="0.43307086614173229" bottom="0.31496062992125984" header="0.31496062992125984" footer="0.31496062992125984"/>
  <pageSetup scale="8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36"/>
  <sheetViews>
    <sheetView workbookViewId="0">
      <selection activeCell="F24" sqref="F24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46" t="s">
        <v>53</v>
      </c>
      <c r="C1" s="246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47">
        <v>44444</v>
      </c>
      <c r="C2" s="248"/>
      <c r="F2" s="261" t="s">
        <v>1</v>
      </c>
      <c r="G2" s="261"/>
      <c r="H2" s="26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49" t="s">
        <v>84</v>
      </c>
      <c r="D3" s="250"/>
      <c r="E3" s="9"/>
      <c r="F3" s="251" t="s">
        <v>85</v>
      </c>
      <c r="G3" s="252"/>
      <c r="H3" s="10"/>
      <c r="I3" s="253" t="s">
        <v>2</v>
      </c>
      <c r="J3" s="11"/>
      <c r="K3" s="238" t="s">
        <v>86</v>
      </c>
      <c r="L3" s="239"/>
      <c r="M3" s="234" t="s">
        <v>4</v>
      </c>
      <c r="N3" s="235"/>
      <c r="O3" s="236" t="s">
        <v>5</v>
      </c>
      <c r="P3" s="23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72"/>
      <c r="P5" s="273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386.39</v>
      </c>
      <c r="G6" s="25">
        <v>30</v>
      </c>
      <c r="H6" s="174">
        <f t="shared" si="0"/>
        <v>386.39</v>
      </c>
      <c r="I6" s="27">
        <f t="shared" si="0"/>
        <v>30</v>
      </c>
      <c r="J6" s="28"/>
      <c r="K6" s="207">
        <v>386.39</v>
      </c>
      <c r="L6" s="208">
        <v>30</v>
      </c>
      <c r="M6" s="210">
        <f t="shared" ref="M6:N21" si="1">K6-H6</f>
        <v>0</v>
      </c>
      <c r="N6" s="211">
        <f t="shared" si="1"/>
        <v>0</v>
      </c>
      <c r="O6" s="264"/>
      <c r="P6" s="26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/>
      <c r="D7" s="23"/>
      <c r="E7" s="24"/>
      <c r="F7" s="22">
        <v>428.17</v>
      </c>
      <c r="G7" s="25">
        <v>34</v>
      </c>
      <c r="H7" s="174">
        <f t="shared" si="0"/>
        <v>428.17</v>
      </c>
      <c r="I7" s="27">
        <f t="shared" si="0"/>
        <v>34</v>
      </c>
      <c r="J7" s="28"/>
      <c r="K7" s="207">
        <v>428.17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276"/>
      <c r="P8" s="277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266" t="s">
        <v>71</v>
      </c>
      <c r="P10" s="267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>
        <v>0</v>
      </c>
      <c r="G11" s="25">
        <v>0</v>
      </c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hidden="1" customHeight="1" thickBot="1" x14ac:dyDescent="0.35">
      <c r="B12" s="21" t="s">
        <v>38</v>
      </c>
      <c r="C12" s="22"/>
      <c r="D12" s="23"/>
      <c r="E12" s="24"/>
      <c r="F12" s="22">
        <v>2.57</v>
      </c>
      <c r="G12" s="25">
        <v>0</v>
      </c>
      <c r="H12" s="176">
        <f t="shared" si="0"/>
        <v>2.57</v>
      </c>
      <c r="I12" s="171">
        <f t="shared" si="0"/>
        <v>0</v>
      </c>
      <c r="J12" s="28"/>
      <c r="K12" s="212"/>
      <c r="L12" s="213"/>
      <c r="M12" s="126">
        <f t="shared" si="1"/>
        <v>-2.57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475.95</v>
      </c>
      <c r="D13" s="23">
        <v>35</v>
      </c>
      <c r="E13" s="24"/>
      <c r="F13" s="22"/>
      <c r="G13" s="25"/>
      <c r="H13" s="176">
        <f t="shared" si="0"/>
        <v>475.95</v>
      </c>
      <c r="I13" s="171">
        <f t="shared" si="0"/>
        <v>35</v>
      </c>
      <c r="J13" s="28"/>
      <c r="K13" s="212">
        <v>475.95</v>
      </c>
      <c r="L13" s="213">
        <v>35</v>
      </c>
      <c r="M13" s="126">
        <f t="shared" si="1"/>
        <v>0</v>
      </c>
      <c r="N13" s="209">
        <f t="shared" si="1"/>
        <v>0</v>
      </c>
      <c r="O13" s="255"/>
      <c r="P13" s="256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87</v>
      </c>
      <c r="C15" s="22"/>
      <c r="D15" s="23"/>
      <c r="E15" s="24"/>
      <c r="F15" s="22">
        <v>894.06</v>
      </c>
      <c r="G15" s="25">
        <v>39</v>
      </c>
      <c r="H15" s="176">
        <f t="shared" ref="H15:I18" si="2">F15+C15</f>
        <v>894.06</v>
      </c>
      <c r="I15" s="171">
        <f t="shared" si="2"/>
        <v>39</v>
      </c>
      <c r="J15" s="28"/>
      <c r="K15" s="212">
        <v>894.06</v>
      </c>
      <c r="L15" s="213">
        <v>39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54</v>
      </c>
      <c r="C16" s="22">
        <v>563.42999999999995</v>
      </c>
      <c r="D16" s="23">
        <v>28</v>
      </c>
      <c r="E16" s="24"/>
      <c r="F16" s="22"/>
      <c r="G16" s="25"/>
      <c r="H16" s="176">
        <f t="shared" si="2"/>
        <v>563.42999999999995</v>
      </c>
      <c r="I16" s="171">
        <f t="shared" si="2"/>
        <v>28</v>
      </c>
      <c r="J16" s="28"/>
      <c r="K16" s="212">
        <v>563.42999999999995</v>
      </c>
      <c r="L16" s="213">
        <v>28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customHeight="1" thickBot="1" x14ac:dyDescent="0.35">
      <c r="B17" s="21" t="s">
        <v>18</v>
      </c>
      <c r="C17" s="22"/>
      <c r="D17" s="23"/>
      <c r="E17" s="24"/>
      <c r="F17" s="22">
        <v>744.56</v>
      </c>
      <c r="G17" s="25">
        <v>164</v>
      </c>
      <c r="H17" s="176">
        <f t="shared" si="2"/>
        <v>744.56</v>
      </c>
      <c r="I17" s="171">
        <f t="shared" si="2"/>
        <v>164</v>
      </c>
      <c r="J17" s="28"/>
      <c r="K17" s="212">
        <v>744.82</v>
      </c>
      <c r="L17" s="213">
        <v>164</v>
      </c>
      <c r="M17" s="126">
        <f t="shared" si="1"/>
        <v>0.26000000000010459</v>
      </c>
      <c r="N17" s="209">
        <f t="shared" si="1"/>
        <v>0</v>
      </c>
      <c r="O17" s="145"/>
      <c r="P17" s="146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2"/>
        <v>0</v>
      </c>
      <c r="I18" s="171">
        <f t="shared" si="2"/>
        <v>0</v>
      </c>
      <c r="J18" s="5"/>
      <c r="K18" s="212"/>
      <c r="L18" s="213"/>
      <c r="M18" s="126">
        <f t="shared" si="1"/>
        <v>0</v>
      </c>
      <c r="N18" s="209">
        <f t="shared" si="1"/>
        <v>0</v>
      </c>
      <c r="O18" s="257"/>
      <c r="P18" s="258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234.53</v>
      </c>
      <c r="D20" s="23">
        <v>9</v>
      </c>
      <c r="E20" s="24"/>
      <c r="F20" s="22"/>
      <c r="G20" s="25"/>
      <c r="H20" s="176">
        <f t="shared" si="0"/>
        <v>234.53</v>
      </c>
      <c r="I20" s="171">
        <f t="shared" si="0"/>
        <v>9</v>
      </c>
      <c r="J20" s="28"/>
      <c r="K20" s="212">
        <v>234.53</v>
      </c>
      <c r="L20" s="213">
        <v>9</v>
      </c>
      <c r="M20" s="126">
        <f t="shared" si="1"/>
        <v>0</v>
      </c>
      <c r="N20" s="209">
        <f t="shared" si="1"/>
        <v>0</v>
      </c>
      <c r="O20" s="262"/>
      <c r="P20" s="263"/>
    </row>
    <row r="21" spans="2:16" ht="55.5" customHeight="1" thickBot="1" x14ac:dyDescent="0.35">
      <c r="B21" s="21" t="s">
        <v>22</v>
      </c>
      <c r="C21" s="22"/>
      <c r="D21" s="23"/>
      <c r="E21" s="24"/>
      <c r="F21" s="22">
        <v>25254.84</v>
      </c>
      <c r="G21" s="25">
        <v>928</v>
      </c>
      <c r="H21" s="176">
        <f t="shared" si="0"/>
        <v>25254.84</v>
      </c>
      <c r="I21" s="171">
        <f t="shared" si="0"/>
        <v>928</v>
      </c>
      <c r="J21" s="28"/>
      <c r="K21" s="212">
        <v>25145.96</v>
      </c>
      <c r="L21" s="213">
        <v>924</v>
      </c>
      <c r="M21" s="201">
        <f t="shared" si="1"/>
        <v>-108.88000000000102</v>
      </c>
      <c r="N21" s="202">
        <f t="shared" si="1"/>
        <v>-4</v>
      </c>
      <c r="O21" s="278" t="s">
        <v>88</v>
      </c>
      <c r="P21" s="27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3">K22-H22</f>
        <v>-0.75</v>
      </c>
      <c r="N22" s="209">
        <f t="shared" si="3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3"/>
        <v>0</v>
      </c>
      <c r="N23" s="209">
        <f t="shared" si="3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3"/>
        <v>0</v>
      </c>
      <c r="N24" s="215">
        <f t="shared" si="3"/>
        <v>0</v>
      </c>
      <c r="O24" s="270"/>
      <c r="P24" s="271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3"/>
        <v>0</v>
      </c>
      <c r="N25" s="181">
        <f t="shared" si="3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1021.44</v>
      </c>
      <c r="G26" s="48">
        <v>44</v>
      </c>
      <c r="H26" s="177">
        <f t="shared" si="0"/>
        <v>1021.44</v>
      </c>
      <c r="I26" s="172">
        <f t="shared" si="0"/>
        <v>44</v>
      </c>
      <c r="J26" s="28"/>
      <c r="K26" s="218">
        <v>1021.44</v>
      </c>
      <c r="L26" s="213">
        <v>44</v>
      </c>
      <c r="M26" s="219">
        <f t="shared" si="3"/>
        <v>0</v>
      </c>
      <c r="N26" s="181">
        <f t="shared" si="3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3"/>
        <v>0</v>
      </c>
      <c r="N27" s="181">
        <f t="shared" si="3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3"/>
        <v>0</v>
      </c>
      <c r="N28" s="181">
        <f t="shared" si="3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3"/>
        <v>0</v>
      </c>
      <c r="N29" s="181">
        <f t="shared" si="3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3"/>
        <v>0</v>
      </c>
      <c r="N30" s="181">
        <f t="shared" si="3"/>
        <v>0</v>
      </c>
      <c r="O30" s="99"/>
      <c r="P30" s="100"/>
    </row>
    <row r="31" spans="2:16" ht="24" hidden="1" customHeight="1" thickBot="1" x14ac:dyDescent="0.3">
      <c r="B31" s="182" t="s">
        <v>66</v>
      </c>
      <c r="C31" s="22"/>
      <c r="D31" s="23"/>
      <c r="E31" s="59"/>
      <c r="F31" s="55"/>
      <c r="G31" s="60"/>
      <c r="H31" s="178">
        <f t="shared" ref="H31:I35" si="4">F31+C31</f>
        <v>0</v>
      </c>
      <c r="I31" s="173">
        <f t="shared" si="4"/>
        <v>0</v>
      </c>
      <c r="J31" s="28"/>
      <c r="K31" s="218"/>
      <c r="L31" s="213"/>
      <c r="M31" s="220">
        <f t="shared" si="3"/>
        <v>0</v>
      </c>
      <c r="N31" s="221">
        <f t="shared" si="3"/>
        <v>0</v>
      </c>
      <c r="O31" s="197"/>
      <c r="P31" s="198"/>
    </row>
    <row r="32" spans="2:16" ht="24.75" customHeight="1" thickBot="1" x14ac:dyDescent="0.3">
      <c r="B32" s="162" t="s">
        <v>52</v>
      </c>
      <c r="C32" s="22">
        <v>750</v>
      </c>
      <c r="D32" s="23">
        <v>50</v>
      </c>
      <c r="E32" s="59"/>
      <c r="F32" s="55"/>
      <c r="G32" s="60"/>
      <c r="H32" s="178">
        <f t="shared" si="4"/>
        <v>750</v>
      </c>
      <c r="I32" s="173">
        <f t="shared" si="4"/>
        <v>50</v>
      </c>
      <c r="J32" s="28"/>
      <c r="K32" s="218">
        <v>750</v>
      </c>
      <c r="L32" s="213">
        <v>50</v>
      </c>
      <c r="M32" s="229">
        <f t="shared" si="3"/>
        <v>0</v>
      </c>
      <c r="N32" s="230">
        <f t="shared" si="3"/>
        <v>0</v>
      </c>
      <c r="O32" s="231"/>
      <c r="P32" s="232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4"/>
        <v>0</v>
      </c>
      <c r="I33" s="173">
        <f t="shared" si="4"/>
        <v>0</v>
      </c>
      <c r="J33" s="28"/>
      <c r="K33" s="43"/>
      <c r="L33" s="121"/>
      <c r="M33" s="168">
        <f t="shared" si="3"/>
        <v>0</v>
      </c>
      <c r="N33" s="169">
        <f t="shared" si="3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4"/>
        <v>0</v>
      </c>
      <c r="I34" s="173">
        <f t="shared" si="4"/>
        <v>0</v>
      </c>
      <c r="J34" s="28"/>
      <c r="K34" s="43"/>
      <c r="L34" s="121"/>
      <c r="M34" s="168">
        <f t="shared" si="3"/>
        <v>0</v>
      </c>
      <c r="N34" s="169">
        <f t="shared" si="3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4"/>
        <v>0</v>
      </c>
      <c r="I35" s="173">
        <f t="shared" si="4"/>
        <v>0</v>
      </c>
      <c r="J35" s="28"/>
      <c r="K35" s="69"/>
      <c r="L35" s="179"/>
      <c r="M35" s="168">
        <f t="shared" si="3"/>
        <v>0</v>
      </c>
      <c r="N35" s="169">
        <f t="shared" si="3"/>
        <v>0</v>
      </c>
      <c r="O35" s="101"/>
      <c r="P35" s="102"/>
    </row>
    <row r="36" spans="2:16" ht="16.5" thickBot="1" x14ac:dyDescent="0.3">
      <c r="B36" s="70"/>
      <c r="D36" s="72"/>
      <c r="F36" s="233" t="s">
        <v>34</v>
      </c>
      <c r="G36" s="233"/>
      <c r="H36" s="73">
        <f>SUM(H5:H29)</f>
        <v>32951.5</v>
      </c>
      <c r="I36" s="74">
        <f>SUM(I5:I29)</f>
        <v>1430</v>
      </c>
      <c r="J36" s="75"/>
      <c r="K36" s="76">
        <f>SUM(K5:K34)</f>
        <v>33589.56</v>
      </c>
      <c r="L36" s="117">
        <f>SUM(L5:L34)</f>
        <v>1476</v>
      </c>
      <c r="O36" s="78"/>
    </row>
  </sheetData>
  <sortState ref="B15:L18">
    <sortCondition ref="B15:B18"/>
  </sortState>
  <mergeCells count="19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6:G36"/>
    <mergeCell ref="O10:P10"/>
    <mergeCell ref="O13:P13"/>
    <mergeCell ref="O18:P18"/>
    <mergeCell ref="O20:P20"/>
    <mergeCell ref="O21:P21"/>
    <mergeCell ref="O24:P24"/>
  </mergeCells>
  <pageMargins left="0.23622047244094491" right="0.15748031496062992" top="0.43307086614173229" bottom="0.39370078740157483" header="0.31496062992125984" footer="0.31496062992125984"/>
  <pageSetup scale="80" orientation="landscape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B1:X36"/>
  <sheetViews>
    <sheetView tabSelected="1" workbookViewId="0">
      <selection activeCell="A21" sqref="A2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46" t="s">
        <v>53</v>
      </c>
      <c r="C1" s="246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47">
        <v>44472</v>
      </c>
      <c r="C2" s="248"/>
      <c r="F2" s="261" t="s">
        <v>1</v>
      </c>
      <c r="G2" s="261"/>
      <c r="H2" s="26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49" t="s">
        <v>89</v>
      </c>
      <c r="D3" s="250"/>
      <c r="E3" s="9"/>
      <c r="F3" s="251" t="s">
        <v>90</v>
      </c>
      <c r="G3" s="252"/>
      <c r="H3" s="10"/>
      <c r="I3" s="253" t="s">
        <v>2</v>
      </c>
      <c r="J3" s="11"/>
      <c r="K3" s="238" t="s">
        <v>86</v>
      </c>
      <c r="L3" s="239"/>
      <c r="M3" s="234" t="s">
        <v>4</v>
      </c>
      <c r="N3" s="235"/>
      <c r="O3" s="236" t="s">
        <v>5</v>
      </c>
      <c r="P3" s="23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x14ac:dyDescent="0.3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72"/>
      <c r="P5" s="273"/>
    </row>
    <row r="6" spans="2:24" ht="39" customHeight="1" thickTop="1" thickBot="1" x14ac:dyDescent="0.35">
      <c r="B6" s="21" t="s">
        <v>63</v>
      </c>
      <c r="C6" s="22"/>
      <c r="D6" s="23"/>
      <c r="E6" s="24"/>
      <c r="F6" s="22"/>
      <c r="G6" s="25"/>
      <c r="H6" s="174">
        <f t="shared" si="0"/>
        <v>0</v>
      </c>
      <c r="I6" s="27">
        <f t="shared" si="0"/>
        <v>0</v>
      </c>
      <c r="J6" s="28"/>
      <c r="K6" s="207"/>
      <c r="L6" s="208"/>
      <c r="M6" s="210">
        <f t="shared" ref="M6:N21" si="1">K6-H6</f>
        <v>0</v>
      </c>
      <c r="N6" s="211">
        <f t="shared" si="1"/>
        <v>0</v>
      </c>
      <c r="O6" s="264"/>
      <c r="P6" s="26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/>
      <c r="D7" s="23"/>
      <c r="E7" s="24"/>
      <c r="F7" s="22"/>
      <c r="G7" s="25"/>
      <c r="H7" s="174">
        <f t="shared" si="0"/>
        <v>0</v>
      </c>
      <c r="I7" s="27">
        <f t="shared" si="0"/>
        <v>0</v>
      </c>
      <c r="J7" s="28"/>
      <c r="K7" s="207"/>
      <c r="L7" s="208"/>
      <c r="M7" s="126">
        <f t="shared" si="1"/>
        <v>0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276"/>
      <c r="P8" s="277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266" t="s">
        <v>71</v>
      </c>
      <c r="P10" s="267"/>
    </row>
    <row r="11" spans="2:24" ht="24" customHeight="1" thickBot="1" x14ac:dyDescent="0.35">
      <c r="B11" s="21" t="s">
        <v>15</v>
      </c>
      <c r="C11" s="22"/>
      <c r="D11" s="23"/>
      <c r="E11" s="24"/>
      <c r="F11" s="22"/>
      <c r="G11" s="25"/>
      <c r="H11" s="176">
        <f t="shared" si="0"/>
        <v>0</v>
      </c>
      <c r="I11" s="171">
        <f t="shared" si="0"/>
        <v>0</v>
      </c>
      <c r="J11" s="28"/>
      <c r="K11" s="212"/>
      <c r="L11" s="213"/>
      <c r="M11" s="126">
        <f t="shared" si="1"/>
        <v>0</v>
      </c>
      <c r="N11" s="209">
        <f t="shared" si="1"/>
        <v>0</v>
      </c>
      <c r="O11" s="135"/>
      <c r="P11" s="136"/>
    </row>
    <row r="12" spans="2:24" ht="24" hidden="1" customHeight="1" x14ac:dyDescent="0.3">
      <c r="B12" s="21" t="s">
        <v>38</v>
      </c>
      <c r="C12" s="22"/>
      <c r="D12" s="23"/>
      <c r="E12" s="24"/>
      <c r="F12" s="22"/>
      <c r="G12" s="25"/>
      <c r="H12" s="176">
        <f t="shared" si="0"/>
        <v>0</v>
      </c>
      <c r="I12" s="171">
        <f t="shared" si="0"/>
        <v>0</v>
      </c>
      <c r="J12" s="28"/>
      <c r="K12" s="212"/>
      <c r="L12" s="213"/>
      <c r="M12" s="126">
        <f t="shared" si="1"/>
        <v>0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212"/>
      <c r="L13" s="213"/>
      <c r="M13" s="126">
        <f t="shared" si="1"/>
        <v>0</v>
      </c>
      <c r="N13" s="209">
        <f t="shared" si="1"/>
        <v>0</v>
      </c>
      <c r="O13" s="255"/>
      <c r="P13" s="256"/>
    </row>
    <row r="14" spans="2:24" ht="24" hidden="1" customHeight="1" x14ac:dyDescent="0.3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87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28"/>
      <c r="K15" s="212"/>
      <c r="L15" s="213"/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54</v>
      </c>
      <c r="C16" s="22"/>
      <c r="D16" s="23"/>
      <c r="E16" s="24"/>
      <c r="F16" s="22"/>
      <c r="G16" s="25"/>
      <c r="H16" s="176">
        <f t="shared" si="0"/>
        <v>0</v>
      </c>
      <c r="I16" s="171">
        <f t="shared" si="0"/>
        <v>0</v>
      </c>
      <c r="J16" s="28"/>
      <c r="K16" s="212"/>
      <c r="L16" s="213"/>
      <c r="M16" s="126">
        <f t="shared" si="1"/>
        <v>0</v>
      </c>
      <c r="N16" s="209">
        <f t="shared" si="1"/>
        <v>0</v>
      </c>
      <c r="O16" s="143"/>
      <c r="P16" s="144"/>
    </row>
    <row r="17" spans="2:16" ht="24" customHeight="1" thickBot="1" x14ac:dyDescent="0.35">
      <c r="B17" s="21" t="s">
        <v>18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x14ac:dyDescent="0.25">
      <c r="B18" s="163" t="s">
        <v>50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5"/>
      <c r="K18" s="212"/>
      <c r="L18" s="213"/>
      <c r="M18" s="126">
        <f t="shared" si="1"/>
        <v>0</v>
      </c>
      <c r="N18" s="209">
        <f t="shared" si="1"/>
        <v>0</v>
      </c>
      <c r="O18" s="257"/>
      <c r="P18" s="258"/>
    </row>
    <row r="19" spans="2:16" ht="24" hidden="1" customHeight="1" x14ac:dyDescent="0.3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212"/>
      <c r="L20" s="213"/>
      <c r="M20" s="126">
        <f t="shared" si="1"/>
        <v>0</v>
      </c>
      <c r="N20" s="209">
        <f t="shared" si="1"/>
        <v>0</v>
      </c>
      <c r="O20" s="262"/>
      <c r="P20" s="263"/>
    </row>
    <row r="21" spans="2:16" ht="55.5" customHeight="1" thickBot="1" x14ac:dyDescent="0.35">
      <c r="B21" s="21" t="s">
        <v>22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212"/>
      <c r="L21" s="213"/>
      <c r="M21" s="214">
        <f t="shared" si="1"/>
        <v>0</v>
      </c>
      <c r="N21" s="215">
        <f t="shared" si="1"/>
        <v>0</v>
      </c>
      <c r="O21" s="278" t="s">
        <v>88</v>
      </c>
      <c r="P21" s="279"/>
    </row>
    <row r="22" spans="2:16" ht="24" customHeight="1" thickBot="1" x14ac:dyDescent="0.35">
      <c r="B22" s="21" t="s">
        <v>24</v>
      </c>
      <c r="C22" s="38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216"/>
      <c r="L22" s="217"/>
      <c r="M22" s="126">
        <f t="shared" ref="M22:N35" si="2">K22-H22</f>
        <v>0</v>
      </c>
      <c r="N22" s="209">
        <f t="shared" si="2"/>
        <v>0</v>
      </c>
      <c r="O22" s="191"/>
      <c r="P22" s="192"/>
    </row>
    <row r="23" spans="2:16" ht="24" hidden="1" customHeight="1" x14ac:dyDescent="0.3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/>
      <c r="G24" s="25"/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2"/>
        <v>0</v>
      </c>
      <c r="N24" s="215">
        <f t="shared" si="2"/>
        <v>0</v>
      </c>
      <c r="O24" s="270"/>
      <c r="P24" s="271"/>
    </row>
    <row r="25" spans="2:16" ht="24" hidden="1" customHeight="1" x14ac:dyDescent="0.3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x14ac:dyDescent="0.25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hidden="1" customHeight="1" x14ac:dyDescent="0.3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x14ac:dyDescent="0.3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x14ac:dyDescent="0.3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hidden="1" customHeight="1" x14ac:dyDescent="0.25">
      <c r="B31" s="182" t="s">
        <v>66</v>
      </c>
      <c r="C31" s="22"/>
      <c r="D31" s="23"/>
      <c r="E31" s="59"/>
      <c r="F31" s="55"/>
      <c r="G31" s="60"/>
      <c r="H31" s="178">
        <f t="shared" ref="H31:I35" si="3">F31+C31</f>
        <v>0</v>
      </c>
      <c r="I31" s="173">
        <f t="shared" si="3"/>
        <v>0</v>
      </c>
      <c r="J31" s="28"/>
      <c r="K31" s="218"/>
      <c r="L31" s="213"/>
      <c r="M31" s="220">
        <f t="shared" si="2"/>
        <v>0</v>
      </c>
      <c r="N31" s="221">
        <f t="shared" si="2"/>
        <v>0</v>
      </c>
      <c r="O31" s="197"/>
      <c r="P31" s="198"/>
    </row>
    <row r="32" spans="2:16" ht="24.75" customHeight="1" thickBot="1" x14ac:dyDescent="0.3">
      <c r="B32" s="162" t="s">
        <v>52</v>
      </c>
      <c r="C32" s="22"/>
      <c r="D32" s="23"/>
      <c r="E32" s="59"/>
      <c r="F32" s="55"/>
      <c r="G32" s="60"/>
      <c r="H32" s="178">
        <f t="shared" si="3"/>
        <v>0</v>
      </c>
      <c r="I32" s="173">
        <f t="shared" si="3"/>
        <v>0</v>
      </c>
      <c r="J32" s="28"/>
      <c r="K32" s="218"/>
      <c r="L32" s="213"/>
      <c r="M32" s="229">
        <f t="shared" si="2"/>
        <v>0</v>
      </c>
      <c r="N32" s="230">
        <f t="shared" si="2"/>
        <v>0</v>
      </c>
      <c r="O32" s="231"/>
      <c r="P32" s="232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233" t="s">
        <v>34</v>
      </c>
      <c r="G36" s="233"/>
      <c r="H36" s="73">
        <f>SUM(H5:H29)</f>
        <v>0</v>
      </c>
      <c r="I36" s="74">
        <f>SUM(I5:I29)</f>
        <v>0</v>
      </c>
      <c r="J36" s="75"/>
      <c r="K36" s="76">
        <f>SUM(K5:K34)</f>
        <v>0</v>
      </c>
      <c r="L36" s="117">
        <f>SUM(L5:L34)</f>
        <v>0</v>
      </c>
      <c r="O36" s="78"/>
    </row>
  </sheetData>
  <mergeCells count="19">
    <mergeCell ref="F36:G36"/>
    <mergeCell ref="O10:P10"/>
    <mergeCell ref="O13:P13"/>
    <mergeCell ref="O18:P18"/>
    <mergeCell ref="O20:P20"/>
    <mergeCell ref="O21:P21"/>
    <mergeCell ref="O24:P24"/>
    <mergeCell ref="K3:L3"/>
    <mergeCell ref="M3:N3"/>
    <mergeCell ref="O3:P3"/>
    <mergeCell ref="O5:P5"/>
    <mergeCell ref="O6:P6"/>
    <mergeCell ref="O8:P8"/>
    <mergeCell ref="B1:C1"/>
    <mergeCell ref="B2:C2"/>
    <mergeCell ref="F2:H2"/>
    <mergeCell ref="C3:D3"/>
    <mergeCell ref="F3:G3"/>
    <mergeCell ref="I3:I4"/>
  </mergeCells>
  <pageMargins left="0.47244094488188981" right="0.15748031496062992" top="0.35433070866141736" bottom="0.39370078740157483" header="0.31496062992125984" footer="0.31496062992125984"/>
  <pageSetup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 2021   </vt:lpstr>
      <vt:lpstr>FEBRERO   2 0 2 1     </vt:lpstr>
      <vt:lpstr>MARZO      2 0 2 1       </vt:lpstr>
      <vt:lpstr>ABRIL      2 0 2 1     </vt:lpstr>
      <vt:lpstr>M A Y O     2 0 2 1       </vt:lpstr>
      <vt:lpstr>J U N I O      2 0 2 1    </vt:lpstr>
      <vt:lpstr>J U L I O      2 0 2 1    </vt:lpstr>
      <vt:lpstr>AGOSTO    2021       </vt:lpstr>
      <vt:lpstr>SEPTIEMBRE     2 0 2 1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2021-10-07T20:36:26Z</cp:lastPrinted>
  <dcterms:created xsi:type="dcterms:W3CDTF">2021-02-10T21:47:06Z</dcterms:created>
  <dcterms:modified xsi:type="dcterms:W3CDTF">2021-10-07T21:14:58Z</dcterms:modified>
</cp:coreProperties>
</file>