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15360" windowHeight="7755"/>
  </bookViews>
  <sheets>
    <sheet name="Hoja1" sheetId="1" r:id="rId1"/>
  </sheets>
  <definedNames>
    <definedName name="_xlnm.Print_Titles" localSheetId="0">Hoja1!$4:$4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3" i="1" l="1"/>
  <c r="H74" i="1"/>
  <c r="H75" i="1"/>
  <c r="H72" i="1"/>
  <c r="H66" i="1"/>
  <c r="H67" i="1"/>
  <c r="H65" i="1"/>
  <c r="C44" i="1" l="1"/>
  <c r="E44" i="1" s="1"/>
  <c r="H44" i="1" s="1"/>
  <c r="C13" i="1"/>
  <c r="E13" i="1" s="1"/>
  <c r="H13" i="1" s="1"/>
  <c r="C24" i="1"/>
  <c r="E24" i="1" s="1"/>
  <c r="H24" i="1" s="1"/>
  <c r="C23" i="1"/>
  <c r="E23" i="1" s="1"/>
  <c r="H23" i="1" s="1"/>
  <c r="C27" i="1"/>
  <c r="E27" i="1" s="1"/>
  <c r="H27" i="1" s="1"/>
  <c r="C43" i="1"/>
  <c r="E43" i="1" s="1"/>
  <c r="H43" i="1" s="1"/>
  <c r="E8" i="1"/>
  <c r="H8" i="1" s="1"/>
  <c r="E9" i="1"/>
  <c r="H9" i="1" s="1"/>
  <c r="E10" i="1"/>
  <c r="H10" i="1" s="1"/>
  <c r="E14" i="1"/>
  <c r="H14" i="1" s="1"/>
  <c r="E15" i="1"/>
  <c r="H15" i="1" s="1"/>
  <c r="E16" i="1"/>
  <c r="H16" i="1" s="1"/>
  <c r="E17" i="1"/>
  <c r="H17" i="1" s="1"/>
  <c r="E18" i="1"/>
  <c r="H18" i="1" s="1"/>
  <c r="E19" i="1"/>
  <c r="H19" i="1" s="1"/>
  <c r="E20" i="1"/>
  <c r="H20" i="1" s="1"/>
  <c r="E21" i="1"/>
  <c r="H21" i="1" s="1"/>
  <c r="E22" i="1"/>
  <c r="H22" i="1" s="1"/>
  <c r="E26" i="1"/>
  <c r="H26" i="1" s="1"/>
  <c r="E28" i="1"/>
  <c r="H28" i="1" s="1"/>
  <c r="E30" i="1"/>
  <c r="H30" i="1" s="1"/>
  <c r="E31" i="1"/>
  <c r="H31" i="1" s="1"/>
  <c r="E32" i="1"/>
  <c r="H32" i="1" s="1"/>
  <c r="E35" i="1"/>
  <c r="H35" i="1" s="1"/>
  <c r="E37" i="1"/>
  <c r="H37" i="1" s="1"/>
  <c r="E39" i="1"/>
  <c r="H39" i="1" s="1"/>
  <c r="E40" i="1"/>
  <c r="H40" i="1" s="1"/>
  <c r="E41" i="1"/>
  <c r="H41" i="1" s="1"/>
  <c r="E42" i="1"/>
  <c r="H42" i="1" s="1"/>
  <c r="E47" i="1"/>
  <c r="H47" i="1" s="1"/>
  <c r="E45" i="1"/>
  <c r="H45" i="1" s="1"/>
  <c r="E46" i="1"/>
  <c r="H46" i="1" s="1"/>
  <c r="E48" i="1"/>
  <c r="H48" i="1" s="1"/>
  <c r="E49" i="1"/>
  <c r="H49" i="1" s="1"/>
  <c r="E50" i="1"/>
  <c r="H50" i="1" s="1"/>
  <c r="E51" i="1"/>
  <c r="H51" i="1" s="1"/>
  <c r="E52" i="1"/>
  <c r="H52" i="1" s="1"/>
  <c r="E54" i="1"/>
  <c r="H54" i="1" s="1"/>
  <c r="E56" i="1"/>
  <c r="H56" i="1" s="1"/>
  <c r="E57" i="1"/>
  <c r="H57" i="1" s="1"/>
  <c r="E58" i="1"/>
  <c r="H58" i="1" s="1"/>
  <c r="E59" i="1"/>
  <c r="H59" i="1" s="1"/>
  <c r="E61" i="1"/>
  <c r="H61" i="1" s="1"/>
  <c r="E62" i="1"/>
  <c r="H62" i="1" s="1"/>
  <c r="E63" i="1"/>
  <c r="H63" i="1" s="1"/>
  <c r="E64" i="1"/>
  <c r="H64" i="1" s="1"/>
  <c r="E68" i="1"/>
  <c r="H68" i="1" s="1"/>
  <c r="E70" i="1"/>
  <c r="H70" i="1" s="1"/>
  <c r="E71" i="1"/>
  <c r="H71" i="1" s="1"/>
  <c r="F72" i="1"/>
  <c r="F73" i="1"/>
  <c r="F74" i="1"/>
  <c r="F75" i="1"/>
  <c r="E76" i="1"/>
  <c r="H76" i="1" s="1"/>
  <c r="E25" i="1"/>
  <c r="H25" i="1" s="1"/>
  <c r="E29" i="1"/>
  <c r="H29" i="1" s="1"/>
  <c r="E33" i="1"/>
  <c r="H33" i="1" s="1"/>
  <c r="E7" i="1"/>
  <c r="H7" i="1" s="1"/>
  <c r="E11" i="1"/>
  <c r="H11" i="1" s="1"/>
  <c r="E12" i="1"/>
  <c r="H12" i="1" s="1"/>
  <c r="E34" i="1"/>
  <c r="H34" i="1" s="1"/>
  <c r="E60" i="1"/>
  <c r="H60" i="1" s="1"/>
  <c r="E55" i="1"/>
  <c r="H55" i="1" s="1"/>
  <c r="E36" i="1"/>
  <c r="H36" i="1" s="1"/>
  <c r="E69" i="1"/>
  <c r="H69" i="1" s="1"/>
  <c r="E5" i="1"/>
  <c r="H5" i="1" s="1"/>
  <c r="E6" i="1"/>
  <c r="H6" i="1" s="1"/>
  <c r="C38" i="1" l="1"/>
  <c r="E38" i="1" s="1"/>
  <c r="H38" i="1" s="1"/>
  <c r="C53" i="1"/>
  <c r="E53" i="1" s="1"/>
  <c r="H53" i="1" s="1"/>
  <c r="F78" i="1" l="1"/>
  <c r="D78" i="1"/>
  <c r="C78" i="1" l="1"/>
  <c r="H78" i="1" l="1"/>
  <c r="E78" i="1"/>
</calcChain>
</file>

<file path=xl/sharedStrings.xml><?xml version="1.0" encoding="utf-8"?>
<sst xmlns="http://schemas.openxmlformats.org/spreadsheetml/2006/main" count="83" uniqueCount="83">
  <si>
    <t>PRODUCTO</t>
  </si>
  <si>
    <t>PESO BRUTO</t>
  </si>
  <si>
    <t>TARA</t>
  </si>
  <si>
    <t>PESO NETO</t>
  </si>
  <si>
    <t>PRECIO UNI</t>
  </si>
  <si>
    <t>IMPORTE</t>
  </si>
  <si>
    <t>PIERNA C/ CUERO</t>
  </si>
  <si>
    <t xml:space="preserve">CUERO PIERNA </t>
  </si>
  <si>
    <t>JAMON S/H</t>
  </si>
  <si>
    <t>JAMON C/G</t>
  </si>
  <si>
    <t>PECHO ENTERO</t>
  </si>
  <si>
    <t>CARNE ABIERTA</t>
  </si>
  <si>
    <t>PERNIL FRESCO</t>
  </si>
  <si>
    <t>CODILLO ENTERO</t>
  </si>
  <si>
    <t>ESPINAZO</t>
  </si>
  <si>
    <t>ESPALDILLA C/H PZA</t>
  </si>
  <si>
    <t>CHAMBARTE</t>
  </si>
  <si>
    <t>CUERO PAPEL</t>
  </si>
  <si>
    <t>RETAZO</t>
  </si>
  <si>
    <t>CHORIZO ESPAÑOL</t>
  </si>
  <si>
    <t>CHULETA AHUMADA</t>
  </si>
  <si>
    <t>JAMON YORK</t>
  </si>
  <si>
    <t xml:space="preserve">RECORTE DE JAMON </t>
  </si>
  <si>
    <t>MOLE</t>
  </si>
  <si>
    <t>MANCHEGO VILLITA KG</t>
  </si>
  <si>
    <t>MANCHEGO GOUDA KG</t>
  </si>
  <si>
    <t>SALCHICHA P/ HOT DOG FUD</t>
  </si>
  <si>
    <t>CABEZA</t>
  </si>
  <si>
    <t>SALCHICHA PAVO FUD</t>
  </si>
  <si>
    <t>QUESO AÑEJO</t>
  </si>
  <si>
    <t>PEPPERONI</t>
  </si>
  <si>
    <t>MANTECA</t>
  </si>
  <si>
    <t>QUESO CASTELL PAQ</t>
  </si>
  <si>
    <t>LONGANIZA CASERA</t>
  </si>
  <si>
    <t>CHILE</t>
  </si>
  <si>
    <t>ARRACHERA MARINADA</t>
  </si>
  <si>
    <t>MANITA</t>
  </si>
  <si>
    <t>VACIADA</t>
  </si>
  <si>
    <t>CECINA</t>
  </si>
  <si>
    <t>PAPA X KG</t>
  </si>
  <si>
    <t>BUCHE</t>
  </si>
  <si>
    <t>FILETE DE TILAPIA X CAJA</t>
  </si>
  <si>
    <t>PANZA DE RES REBANADA</t>
  </si>
  <si>
    <t>MOLIDA DE PUERCO</t>
  </si>
  <si>
    <t>FILETE DE TILAPIA X KG</t>
  </si>
  <si>
    <t>BISTEC PUERCO</t>
  </si>
  <si>
    <t>TOSTADAS DELICIAS</t>
  </si>
  <si>
    <t>TOSTADAS NATURALES</t>
  </si>
  <si>
    <t>TOTOPOS</t>
  </si>
  <si>
    <t>SALSA ÁRABE LITRO</t>
  </si>
  <si>
    <t>SALSA ARABE .500</t>
  </si>
  <si>
    <t>SALSA ÁRABE .250</t>
  </si>
  <si>
    <t>TRIPA</t>
  </si>
  <si>
    <t>CONDIMENTO VIVALI</t>
  </si>
  <si>
    <t>COMERCIO INTERNACIONAL DE CARNES ODELPA</t>
  </si>
  <si>
    <t>PIEZAS</t>
  </si>
  <si>
    <t>TOCINO WINNIS PZ</t>
  </si>
  <si>
    <t>RECORTE DE CHULETA</t>
  </si>
  <si>
    <t>PANZA DE RES CAJA</t>
  </si>
  <si>
    <t>SESOS MARQUETA KG</t>
  </si>
  <si>
    <t>TOTALES:</t>
  </si>
  <si>
    <t>NO.</t>
  </si>
  <si>
    <t>INVENTARIO "ABASTO DE 4 CARNES HERRADURA"</t>
  </si>
  <si>
    <t>DESCARNE PCO</t>
  </si>
  <si>
    <t>ROASBEEF KG</t>
  </si>
  <si>
    <t>FILETE DE PUERCO</t>
  </si>
  <si>
    <t>TOCINO SALADO PZ</t>
  </si>
  <si>
    <t>HAMBURGUESA ECONOMICA</t>
  </si>
  <si>
    <t>ARRACHERA TEXANA</t>
  </si>
  <si>
    <t>CAMARON CH</t>
  </si>
  <si>
    <t>CAMARON GD</t>
  </si>
  <si>
    <t>CHULETA NATURAL</t>
  </si>
  <si>
    <t>GRASA DE RES</t>
  </si>
  <si>
    <t>HUESO DE RES</t>
  </si>
  <si>
    <t>ESPALDILLA DE CANERO KG</t>
  </si>
  <si>
    <t>HUESO DE PCO</t>
  </si>
  <si>
    <t>CAPOTE</t>
  </si>
  <si>
    <t>RETAZO PZ</t>
  </si>
  <si>
    <t xml:space="preserve">QUESILO CREMOSO </t>
  </si>
  <si>
    <t>JAMON AMERICANO</t>
  </si>
  <si>
    <t xml:space="preserve">TOCINO DE PIERNA </t>
  </si>
  <si>
    <t xml:space="preserve">SALAMI WINIS </t>
  </si>
  <si>
    <t>ALITAS ENCHILADAS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</si>
</sst>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sz val="11"/>
      <color theme="1"/>
      <name val="Times New Roman"/>
      <family val="1"/>
    </font>
    <font>
      <sz val="19"/>
      <color theme="1"/>
      <name val="Times New Roman"/>
      <family val="1"/>
    </font>
    <font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4" fontId="0" fillId="0" borderId="1" xfId="0" applyNumberFormat="1" applyBorder="1"/>
    <xf numFmtId="4" fontId="0" fillId="0" borderId="0" xfId="0" applyNumberFormat="1"/>
    <xf numFmtId="44" fontId="0" fillId="0" borderId="1" xfId="1" applyFont="1" applyBorder="1"/>
    <xf numFmtId="44" fontId="0" fillId="0" borderId="0" xfId="1" applyFont="1"/>
    <xf numFmtId="4" fontId="2" fillId="0" borderId="3" xfId="0" applyNumberFormat="1" applyFont="1" applyBorder="1"/>
    <xf numFmtId="44" fontId="2" fillId="0" borderId="3" xfId="1" applyFont="1" applyBorder="1"/>
    <xf numFmtId="44" fontId="2" fillId="0" borderId="4" xfId="1" applyFont="1" applyBorder="1"/>
    <xf numFmtId="0" fontId="5" fillId="0" borderId="0" xfId="0" applyFont="1" applyBorder="1" applyAlignment="1"/>
    <xf numFmtId="0" fontId="3" fillId="0" borderId="0" xfId="0" applyFont="1" applyBorder="1" applyAlignment="1"/>
    <xf numFmtId="0" fontId="4" fillId="0" borderId="0" xfId="0" applyFont="1" applyBorder="1" applyAlignme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5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abSelected="1" zoomScale="85" zoomScaleNormal="85" zoomScaleSheetLayoutView="115" workbookViewId="0">
      <pane ySplit="4" topLeftCell="A37" activePane="bottomLeft" state="frozen"/>
      <selection pane="bottomLeft" activeCell="G74" sqref="G74"/>
    </sheetView>
  </sheetViews>
  <sheetFormatPr baseColWidth="10" defaultRowHeight="15" x14ac:dyDescent="0.25"/>
  <cols>
    <col min="1" max="1" width="4.42578125" bestFit="1" customWidth="1"/>
    <col min="2" max="2" width="26.85546875" bestFit="1" customWidth="1"/>
    <col min="3" max="3" width="12" style="3" hidden="1" customWidth="1"/>
    <col min="4" max="4" width="11.42578125" hidden="1" customWidth="1"/>
    <col min="5" max="5" width="12.42578125" customWidth="1"/>
    <col min="6" max="6" width="9.7109375" customWidth="1"/>
    <col min="7" max="7" width="12.5703125" style="5" bestFit="1" customWidth="1"/>
    <col min="8" max="8" width="13.5703125" style="5" bestFit="1" customWidth="1"/>
  </cols>
  <sheetData>
    <row r="1" spans="1:9" ht="24" x14ac:dyDescent="0.35">
      <c r="A1" s="17" t="s">
        <v>54</v>
      </c>
      <c r="B1" s="17"/>
      <c r="C1" s="17"/>
      <c r="D1" s="17"/>
      <c r="E1" s="17"/>
      <c r="F1" s="17"/>
      <c r="G1" s="17"/>
      <c r="H1" s="17"/>
      <c r="I1" s="9"/>
    </row>
    <row r="2" spans="1:9" ht="20.25" x14ac:dyDescent="0.3">
      <c r="A2" s="16" t="s">
        <v>62</v>
      </c>
      <c r="B2" s="16"/>
      <c r="C2" s="16"/>
      <c r="D2" s="16"/>
      <c r="E2" s="16"/>
      <c r="F2" s="16"/>
      <c r="G2" s="16"/>
      <c r="H2" s="16"/>
      <c r="I2" s="10"/>
    </row>
    <row r="3" spans="1:9" x14ac:dyDescent="0.25">
      <c r="A3" s="14">
        <v>44507</v>
      </c>
      <c r="B3" s="15"/>
      <c r="C3" s="15"/>
      <c r="D3" s="15"/>
      <c r="E3" s="15"/>
      <c r="F3" s="15"/>
      <c r="G3" s="15"/>
      <c r="H3" s="15"/>
      <c r="I3" s="11"/>
    </row>
    <row r="4" spans="1:9" x14ac:dyDescent="0.25">
      <c r="A4" s="1" t="s">
        <v>61</v>
      </c>
      <c r="B4" s="1" t="s">
        <v>0</v>
      </c>
      <c r="C4" s="2" t="s">
        <v>1</v>
      </c>
      <c r="D4" s="1" t="s">
        <v>2</v>
      </c>
      <c r="E4" s="1" t="s">
        <v>3</v>
      </c>
      <c r="F4" s="1" t="s">
        <v>55</v>
      </c>
      <c r="G4" s="4" t="s">
        <v>4</v>
      </c>
      <c r="H4" s="4" t="s">
        <v>5</v>
      </c>
    </row>
    <row r="5" spans="1:9" x14ac:dyDescent="0.25">
      <c r="A5" s="1">
        <v>1</v>
      </c>
      <c r="B5" s="1" t="s">
        <v>82</v>
      </c>
      <c r="C5" s="2">
        <v>0.55000000000000004</v>
      </c>
      <c r="D5" s="1"/>
      <c r="E5" s="2">
        <f>C5-(D5*2.2)</f>
        <v>0.55000000000000004</v>
      </c>
      <c r="F5" s="1"/>
      <c r="G5" s="4">
        <v>88</v>
      </c>
      <c r="H5" s="4">
        <f>G5*E5</f>
        <v>48.400000000000006</v>
      </c>
    </row>
    <row r="6" spans="1:9" x14ac:dyDescent="0.25">
      <c r="A6" s="1">
        <v>2</v>
      </c>
      <c r="B6" s="1" t="s">
        <v>35</v>
      </c>
      <c r="C6" s="2">
        <v>4.95</v>
      </c>
      <c r="D6" s="1"/>
      <c r="E6" s="2">
        <f>C6-(D6*2.2)</f>
        <v>4.95</v>
      </c>
      <c r="F6" s="1"/>
      <c r="G6" s="4">
        <v>168</v>
      </c>
      <c r="H6" s="4">
        <f>G6*E6</f>
        <v>831.6</v>
      </c>
    </row>
    <row r="7" spans="1:9" x14ac:dyDescent="0.25">
      <c r="A7" s="1">
        <v>3</v>
      </c>
      <c r="B7" s="1" t="s">
        <v>68</v>
      </c>
      <c r="C7" s="2">
        <v>2.1</v>
      </c>
      <c r="D7" s="1"/>
      <c r="E7" s="2">
        <f>C7-(D7*2.2)</f>
        <v>2.1</v>
      </c>
      <c r="F7" s="1"/>
      <c r="G7" s="4">
        <v>100</v>
      </c>
      <c r="H7" s="4">
        <f>G7*E7</f>
        <v>210</v>
      </c>
    </row>
    <row r="8" spans="1:9" x14ac:dyDescent="0.25">
      <c r="A8" s="1">
        <v>4</v>
      </c>
      <c r="B8" s="1" t="s">
        <v>45</v>
      </c>
      <c r="C8" s="2">
        <v>21.2</v>
      </c>
      <c r="D8" s="1">
        <v>2</v>
      </c>
      <c r="E8" s="2">
        <f>C8-(D8*2.2)</f>
        <v>16.799999999999997</v>
      </c>
      <c r="F8" s="1"/>
      <c r="G8" s="4">
        <v>80</v>
      </c>
      <c r="H8" s="4">
        <f>G8*E8</f>
        <v>1343.9999999999998</v>
      </c>
    </row>
    <row r="9" spans="1:9" x14ac:dyDescent="0.25">
      <c r="A9" s="1">
        <v>5</v>
      </c>
      <c r="B9" s="1" t="s">
        <v>40</v>
      </c>
      <c r="C9" s="2">
        <v>1.1000000000000001</v>
      </c>
      <c r="D9" s="1"/>
      <c r="E9" s="2">
        <f>C9-(D9*2.2)</f>
        <v>1.1000000000000001</v>
      </c>
      <c r="F9" s="1"/>
      <c r="G9" s="4">
        <v>70</v>
      </c>
      <c r="H9" s="4">
        <f>G9*E9</f>
        <v>77</v>
      </c>
    </row>
    <row r="10" spans="1:9" x14ac:dyDescent="0.25">
      <c r="A10" s="1">
        <v>6</v>
      </c>
      <c r="B10" s="1" t="s">
        <v>27</v>
      </c>
      <c r="C10" s="2">
        <v>29.8</v>
      </c>
      <c r="D10" s="1">
        <v>1</v>
      </c>
      <c r="E10" s="2">
        <f>C10-(D10*2.2)</f>
        <v>27.6</v>
      </c>
      <c r="F10" s="1"/>
      <c r="G10" s="4">
        <v>22</v>
      </c>
      <c r="H10" s="4">
        <f>G10*E10</f>
        <v>607.20000000000005</v>
      </c>
    </row>
    <row r="11" spans="1:9" x14ac:dyDescent="0.25">
      <c r="A11" s="1">
        <v>7</v>
      </c>
      <c r="B11" s="1" t="s">
        <v>69</v>
      </c>
      <c r="C11" s="2">
        <v>2.15</v>
      </c>
      <c r="D11" s="1"/>
      <c r="E11" s="2">
        <f>C11-(D11*2.2)</f>
        <v>2.15</v>
      </c>
      <c r="F11" s="1"/>
      <c r="G11" s="4">
        <v>105</v>
      </c>
      <c r="H11" s="4">
        <f>G11*E11</f>
        <v>225.75</v>
      </c>
    </row>
    <row r="12" spans="1:9" x14ac:dyDescent="0.25">
      <c r="A12" s="1">
        <v>8</v>
      </c>
      <c r="B12" s="1" t="s">
        <v>70</v>
      </c>
      <c r="C12" s="2">
        <v>3.1</v>
      </c>
      <c r="D12" s="1"/>
      <c r="E12" s="2">
        <f>C12-(D12*2.2)</f>
        <v>3.1</v>
      </c>
      <c r="F12" s="1"/>
      <c r="G12" s="4">
        <v>120</v>
      </c>
      <c r="H12" s="4">
        <f>G12*E12</f>
        <v>372</v>
      </c>
    </row>
    <row r="13" spans="1:9" x14ac:dyDescent="0.25">
      <c r="A13" s="1">
        <v>9</v>
      </c>
      <c r="B13" s="1" t="s">
        <v>76</v>
      </c>
      <c r="C13" s="2">
        <f>168.8+167.4-107.6-107.6</f>
        <v>121.00000000000006</v>
      </c>
      <c r="D13" s="1"/>
      <c r="E13" s="2">
        <f>C13-(D13*2.2)</f>
        <v>121.00000000000006</v>
      </c>
      <c r="F13" s="1">
        <v>2</v>
      </c>
      <c r="G13" s="4">
        <v>54</v>
      </c>
      <c r="H13" s="4">
        <f>G13*E13</f>
        <v>6534.0000000000027</v>
      </c>
    </row>
    <row r="14" spans="1:9" x14ac:dyDescent="0.25">
      <c r="A14" s="1">
        <v>10</v>
      </c>
      <c r="B14" s="1" t="s">
        <v>11</v>
      </c>
      <c r="C14" s="2">
        <v>137</v>
      </c>
      <c r="D14" s="1">
        <v>6</v>
      </c>
      <c r="E14" s="2">
        <f>C14-(D14*2.2)</f>
        <v>123.8</v>
      </c>
      <c r="F14" s="1"/>
      <c r="G14" s="4">
        <v>48</v>
      </c>
      <c r="H14" s="4">
        <f>G14*E14</f>
        <v>5942.4</v>
      </c>
    </row>
    <row r="15" spans="1:9" x14ac:dyDescent="0.25">
      <c r="A15" s="1">
        <v>11</v>
      </c>
      <c r="B15" s="1" t="s">
        <v>38</v>
      </c>
      <c r="C15" s="2">
        <v>1</v>
      </c>
      <c r="D15" s="1"/>
      <c r="E15" s="2">
        <f>C15-(D15*2.2)</f>
        <v>1</v>
      </c>
      <c r="F15" s="1"/>
      <c r="G15" s="4">
        <v>190</v>
      </c>
      <c r="H15" s="4">
        <f>G15*E15</f>
        <v>190</v>
      </c>
    </row>
    <row r="16" spans="1:9" x14ac:dyDescent="0.25">
      <c r="A16" s="1">
        <v>12</v>
      </c>
      <c r="B16" s="1" t="s">
        <v>16</v>
      </c>
      <c r="C16" s="2">
        <v>11.8</v>
      </c>
      <c r="D16" s="1">
        <v>1</v>
      </c>
      <c r="E16" s="2">
        <f>C16-(D16*2.2)</f>
        <v>9.6000000000000014</v>
      </c>
      <c r="F16" s="1"/>
      <c r="G16" s="4">
        <v>106</v>
      </c>
      <c r="H16" s="4">
        <f>G16*E16</f>
        <v>1017.6000000000001</v>
      </c>
    </row>
    <row r="17" spans="1:8" x14ac:dyDescent="0.25">
      <c r="A17" s="1">
        <v>13</v>
      </c>
      <c r="B17" s="1" t="s">
        <v>34</v>
      </c>
      <c r="C17" s="2">
        <v>17</v>
      </c>
      <c r="D17" s="1"/>
      <c r="E17" s="2">
        <f>C17-(D17*2.2)</f>
        <v>17</v>
      </c>
      <c r="F17" s="1"/>
      <c r="G17" s="4">
        <v>90</v>
      </c>
      <c r="H17" s="4">
        <f>G17*E17</f>
        <v>1530</v>
      </c>
    </row>
    <row r="18" spans="1:8" x14ac:dyDescent="0.25">
      <c r="A18" s="1">
        <v>15</v>
      </c>
      <c r="B18" s="1" t="s">
        <v>19</v>
      </c>
      <c r="C18" s="2">
        <v>17.95</v>
      </c>
      <c r="D18" s="1">
        <v>1</v>
      </c>
      <c r="E18" s="2">
        <f>C18-(D18*2.2)</f>
        <v>15.75</v>
      </c>
      <c r="F18" s="1"/>
      <c r="G18" s="4">
        <v>56</v>
      </c>
      <c r="H18" s="4">
        <f>G18*E18</f>
        <v>882</v>
      </c>
    </row>
    <row r="19" spans="1:8" x14ac:dyDescent="0.25">
      <c r="A19" s="1">
        <v>16</v>
      </c>
      <c r="B19" s="1" t="s">
        <v>20</v>
      </c>
      <c r="C19" s="2">
        <v>7.4</v>
      </c>
      <c r="D19" s="1"/>
      <c r="E19" s="2">
        <f>C19-(D19*2.2)</f>
        <v>7.4</v>
      </c>
      <c r="F19" s="1"/>
      <c r="G19" s="4">
        <v>74</v>
      </c>
      <c r="H19" s="4">
        <f>G19*E19</f>
        <v>547.6</v>
      </c>
    </row>
    <row r="20" spans="1:8" x14ac:dyDescent="0.25">
      <c r="A20" s="1">
        <v>17</v>
      </c>
      <c r="B20" s="1" t="s">
        <v>71</v>
      </c>
      <c r="C20" s="2">
        <v>10</v>
      </c>
      <c r="D20" s="1"/>
      <c r="E20" s="2">
        <f>C20-(D20*2.2)</f>
        <v>10</v>
      </c>
      <c r="F20" s="1"/>
      <c r="G20" s="4">
        <v>64</v>
      </c>
      <c r="H20" s="4">
        <f>G20*E20</f>
        <v>640</v>
      </c>
    </row>
    <row r="21" spans="1:8" x14ac:dyDescent="0.25">
      <c r="A21" s="1">
        <v>18</v>
      </c>
      <c r="B21" s="1" t="s">
        <v>13</v>
      </c>
      <c r="C21" s="2">
        <v>57.4</v>
      </c>
      <c r="D21" s="1">
        <v>4</v>
      </c>
      <c r="E21" s="2">
        <f>C21-(D21*2.2)</f>
        <v>48.599999999999994</v>
      </c>
      <c r="F21" s="1"/>
      <c r="G21" s="4">
        <v>30</v>
      </c>
      <c r="H21" s="4">
        <f>G21*E21</f>
        <v>1457.9999999999998</v>
      </c>
    </row>
    <row r="22" spans="1:8" x14ac:dyDescent="0.25">
      <c r="A22" s="1">
        <v>19</v>
      </c>
      <c r="B22" s="1" t="s">
        <v>53</v>
      </c>
      <c r="C22" s="2">
        <v>8</v>
      </c>
      <c r="D22" s="1"/>
      <c r="E22" s="2">
        <f>C22-(D22*2.2)</f>
        <v>8</v>
      </c>
      <c r="F22" s="1"/>
      <c r="G22" s="4">
        <v>26</v>
      </c>
      <c r="H22" s="4">
        <f>G22*E22</f>
        <v>208</v>
      </c>
    </row>
    <row r="23" spans="1:8" x14ac:dyDescent="0.25">
      <c r="A23" s="1">
        <v>20</v>
      </c>
      <c r="B23" s="1" t="s">
        <v>17</v>
      </c>
      <c r="C23" s="2">
        <f>61.4+160.2</f>
        <v>221.6</v>
      </c>
      <c r="D23" s="1">
        <v>5</v>
      </c>
      <c r="E23" s="2">
        <f>C23-(D23*2.2)</f>
        <v>210.6</v>
      </c>
      <c r="F23" s="1"/>
      <c r="G23" s="4">
        <v>26</v>
      </c>
      <c r="H23" s="4">
        <f>G23*E23</f>
        <v>5475.5999999999995</v>
      </c>
    </row>
    <row r="24" spans="1:8" x14ac:dyDescent="0.25">
      <c r="A24" s="1">
        <v>21</v>
      </c>
      <c r="B24" s="1" t="s">
        <v>7</v>
      </c>
      <c r="C24" s="2">
        <f>567.8+389.4-26.4</f>
        <v>930.8</v>
      </c>
      <c r="D24" s="1"/>
      <c r="E24" s="2">
        <f>C24-(D24*2.2)</f>
        <v>930.8</v>
      </c>
      <c r="F24" s="1"/>
      <c r="G24" s="4">
        <v>25</v>
      </c>
      <c r="H24" s="4">
        <f>G24*E24</f>
        <v>23270</v>
      </c>
    </row>
    <row r="25" spans="1:8" x14ac:dyDescent="0.25">
      <c r="A25" s="1">
        <v>22</v>
      </c>
      <c r="B25" s="1" t="s">
        <v>63</v>
      </c>
      <c r="C25" s="2">
        <v>9.6999999999999993</v>
      </c>
      <c r="D25" s="1"/>
      <c r="E25" s="2">
        <f>C25-(D25*2.2)</f>
        <v>9.6999999999999993</v>
      </c>
      <c r="F25" s="1"/>
      <c r="G25" s="4">
        <v>44</v>
      </c>
      <c r="H25" s="4">
        <f>G25*E25</f>
        <v>426.79999999999995</v>
      </c>
    </row>
    <row r="26" spans="1:8" x14ac:dyDescent="0.25">
      <c r="A26" s="1">
        <v>23</v>
      </c>
      <c r="B26" s="1" t="s">
        <v>15</v>
      </c>
      <c r="C26" s="2">
        <v>37.799999999999997</v>
      </c>
      <c r="D26" s="1">
        <v>1</v>
      </c>
      <c r="E26" s="2">
        <f>C26-(D26*2.2)</f>
        <v>35.599999999999994</v>
      </c>
      <c r="F26" s="1"/>
      <c r="G26" s="4">
        <v>64</v>
      </c>
      <c r="H26" s="4">
        <f>G26*E26</f>
        <v>2278.3999999999996</v>
      </c>
    </row>
    <row r="27" spans="1:8" x14ac:dyDescent="0.25">
      <c r="A27" s="1">
        <v>25</v>
      </c>
      <c r="B27" s="1" t="s">
        <v>74</v>
      </c>
      <c r="C27" s="2">
        <f>14.1+1.2</f>
        <v>15.299999999999999</v>
      </c>
      <c r="D27" s="1"/>
      <c r="E27" s="2">
        <f>C27-(D27*2.2)</f>
        <v>15.299999999999999</v>
      </c>
      <c r="F27" s="1"/>
      <c r="G27" s="4">
        <v>144</v>
      </c>
      <c r="H27" s="4">
        <f>G27*E27</f>
        <v>2203.1999999999998</v>
      </c>
    </row>
    <row r="28" spans="1:8" x14ac:dyDescent="0.25">
      <c r="A28" s="1">
        <v>26</v>
      </c>
      <c r="B28" s="1" t="s">
        <v>14</v>
      </c>
      <c r="C28" s="2">
        <v>17.2</v>
      </c>
      <c r="D28" s="1">
        <v>1</v>
      </c>
      <c r="E28" s="2">
        <f>C28-(D28*2.2)</f>
        <v>15</v>
      </c>
      <c r="F28" s="1"/>
      <c r="G28" s="4">
        <v>54</v>
      </c>
      <c r="H28" s="4">
        <f>G28*E28</f>
        <v>810</v>
      </c>
    </row>
    <row r="29" spans="1:8" x14ac:dyDescent="0.25">
      <c r="A29" s="1">
        <v>27</v>
      </c>
      <c r="B29" s="1" t="s">
        <v>65</v>
      </c>
      <c r="C29" s="2">
        <v>2.7</v>
      </c>
      <c r="D29" s="1"/>
      <c r="E29" s="2">
        <f>C29-(D29*2.2)</f>
        <v>2.7</v>
      </c>
      <c r="F29" s="1"/>
      <c r="G29" s="4">
        <v>90</v>
      </c>
      <c r="H29" s="4">
        <f>G29*E29</f>
        <v>243.00000000000003</v>
      </c>
    </row>
    <row r="30" spans="1:8" x14ac:dyDescent="0.25">
      <c r="A30" s="1">
        <v>28</v>
      </c>
      <c r="B30" s="1" t="s">
        <v>41</v>
      </c>
      <c r="C30" s="2">
        <v>2</v>
      </c>
      <c r="D30" s="1"/>
      <c r="E30" s="2">
        <f>C30-(D30*2.2)</f>
        <v>2</v>
      </c>
      <c r="F30" s="1"/>
      <c r="G30" s="4">
        <v>290</v>
      </c>
      <c r="H30" s="4">
        <f>G30*E30</f>
        <v>580</v>
      </c>
    </row>
    <row r="31" spans="1:8" x14ac:dyDescent="0.25">
      <c r="A31" s="1">
        <v>30</v>
      </c>
      <c r="B31" s="1" t="s">
        <v>44</v>
      </c>
      <c r="C31" s="2">
        <v>2.8</v>
      </c>
      <c r="D31" s="1"/>
      <c r="E31" s="2">
        <f>C31-(D31*2.2)</f>
        <v>2.8</v>
      </c>
      <c r="F31" s="1"/>
      <c r="G31" s="4">
        <v>66</v>
      </c>
      <c r="H31" s="4">
        <f>G31*E31</f>
        <v>184.79999999999998</v>
      </c>
    </row>
    <row r="32" spans="1:8" x14ac:dyDescent="0.25">
      <c r="A32" s="1">
        <v>31</v>
      </c>
      <c r="B32" s="1" t="s">
        <v>72</v>
      </c>
      <c r="C32" s="2">
        <v>6</v>
      </c>
      <c r="D32" s="1"/>
      <c r="E32" s="2">
        <f>C32-(D32*2.2)</f>
        <v>6</v>
      </c>
      <c r="F32" s="1"/>
      <c r="G32" s="4">
        <v>12</v>
      </c>
      <c r="H32" s="4">
        <f>G32*E32</f>
        <v>72</v>
      </c>
    </row>
    <row r="33" spans="1:8" x14ac:dyDescent="0.25">
      <c r="A33" s="1">
        <v>32</v>
      </c>
      <c r="B33" s="1" t="s">
        <v>67</v>
      </c>
      <c r="C33" s="2">
        <v>0.9</v>
      </c>
      <c r="D33" s="1"/>
      <c r="E33" s="2">
        <f>C33-(D33*2.2)</f>
        <v>0.9</v>
      </c>
      <c r="F33" s="1"/>
      <c r="G33" s="4">
        <v>90</v>
      </c>
      <c r="H33" s="4">
        <f>G33*E33</f>
        <v>81</v>
      </c>
    </row>
    <row r="34" spans="1:8" x14ac:dyDescent="0.25">
      <c r="A34" s="1">
        <v>33</v>
      </c>
      <c r="B34" s="1" t="s">
        <v>75</v>
      </c>
      <c r="C34" s="2">
        <v>69.599999999999994</v>
      </c>
      <c r="D34" s="1">
        <v>4</v>
      </c>
      <c r="E34" s="2">
        <f>C34-(D34*2.2)</f>
        <v>60.8</v>
      </c>
      <c r="F34" s="1"/>
      <c r="G34" s="4">
        <v>6</v>
      </c>
      <c r="H34" s="4">
        <f>G34*E34</f>
        <v>364.79999999999995</v>
      </c>
    </row>
    <row r="35" spans="1:8" x14ac:dyDescent="0.25">
      <c r="A35" s="1">
        <v>34</v>
      </c>
      <c r="B35" s="1" t="s">
        <v>73</v>
      </c>
      <c r="C35" s="2">
        <v>9.5</v>
      </c>
      <c r="D35" s="1"/>
      <c r="E35" s="2">
        <f>C35-(D35*2.2)</f>
        <v>9.5</v>
      </c>
      <c r="F35" s="1"/>
      <c r="G35" s="4">
        <v>12</v>
      </c>
      <c r="H35" s="4">
        <f>G35*E35</f>
        <v>114</v>
      </c>
    </row>
    <row r="36" spans="1:8" x14ac:dyDescent="0.25">
      <c r="A36" s="1">
        <v>35</v>
      </c>
      <c r="B36" s="1" t="s">
        <v>79</v>
      </c>
      <c r="C36" s="2">
        <v>2.5</v>
      </c>
      <c r="D36" s="1"/>
      <c r="E36" s="2">
        <f>C36-(D36*2.2)</f>
        <v>2.5</v>
      </c>
      <c r="F36" s="1"/>
      <c r="G36" s="4">
        <v>82</v>
      </c>
      <c r="H36" s="4">
        <f>G36*E36</f>
        <v>205</v>
      </c>
    </row>
    <row r="37" spans="1:8" x14ac:dyDescent="0.25">
      <c r="A37" s="1">
        <v>36</v>
      </c>
      <c r="B37" s="1" t="s">
        <v>9</v>
      </c>
      <c r="C37" s="2">
        <v>38</v>
      </c>
      <c r="D37" s="1">
        <v>1</v>
      </c>
      <c r="E37" s="2">
        <f>C37-(D37*2.2)</f>
        <v>35.799999999999997</v>
      </c>
      <c r="F37" s="1"/>
      <c r="G37" s="4">
        <v>48</v>
      </c>
      <c r="H37" s="4">
        <f>G37*E37</f>
        <v>1718.3999999999999</v>
      </c>
    </row>
    <row r="38" spans="1:8" x14ac:dyDescent="0.25">
      <c r="A38" s="1">
        <v>37</v>
      </c>
      <c r="B38" s="1" t="s">
        <v>8</v>
      </c>
      <c r="C38" s="2">
        <f>140.2+147-28</f>
        <v>259.2</v>
      </c>
      <c r="D38" s="1">
        <v>5</v>
      </c>
      <c r="E38" s="2">
        <f>C38-(D38*2.2)</f>
        <v>248.2</v>
      </c>
      <c r="F38" s="1"/>
      <c r="G38" s="4">
        <v>49</v>
      </c>
      <c r="H38" s="4">
        <f>G38*E38</f>
        <v>12161.8</v>
      </c>
    </row>
    <row r="39" spans="1:8" x14ac:dyDescent="0.25">
      <c r="A39" s="1">
        <v>38</v>
      </c>
      <c r="B39" s="1" t="s">
        <v>21</v>
      </c>
      <c r="C39" s="2">
        <v>2.8</v>
      </c>
      <c r="D39" s="1"/>
      <c r="E39" s="2">
        <f>C39-(D39*2.2)</f>
        <v>2.8</v>
      </c>
      <c r="F39" s="1"/>
      <c r="G39" s="4">
        <v>92</v>
      </c>
      <c r="H39" s="4">
        <f>G39*E39</f>
        <v>257.59999999999997</v>
      </c>
    </row>
    <row r="40" spans="1:8" x14ac:dyDescent="0.25">
      <c r="A40" s="1">
        <v>39</v>
      </c>
      <c r="B40" s="1" t="s">
        <v>33</v>
      </c>
      <c r="C40" s="2">
        <v>10.75</v>
      </c>
      <c r="D40" s="1"/>
      <c r="E40" s="2">
        <f>C40-(D40*2.2)</f>
        <v>10.75</v>
      </c>
      <c r="F40" s="1"/>
      <c r="G40" s="4">
        <v>76</v>
      </c>
      <c r="H40" s="4">
        <f>G40*E40</f>
        <v>817</v>
      </c>
    </row>
    <row r="41" spans="1:8" x14ac:dyDescent="0.25">
      <c r="A41" s="1">
        <v>40</v>
      </c>
      <c r="B41" s="1" t="s">
        <v>25</v>
      </c>
      <c r="C41" s="2">
        <v>3.5</v>
      </c>
      <c r="D41" s="1"/>
      <c r="E41" s="2">
        <f>C41-(D41*2.2)</f>
        <v>3.5</v>
      </c>
      <c r="F41" s="1"/>
      <c r="G41" s="4">
        <v>132</v>
      </c>
      <c r="H41" s="4">
        <f>G41*E41</f>
        <v>462</v>
      </c>
    </row>
    <row r="42" spans="1:8" x14ac:dyDescent="0.25">
      <c r="A42" s="1">
        <v>41</v>
      </c>
      <c r="B42" s="1" t="s">
        <v>24</v>
      </c>
      <c r="C42" s="2">
        <v>3.65</v>
      </c>
      <c r="D42" s="1"/>
      <c r="E42" s="2">
        <f>C42-(D42*2.2)</f>
        <v>3.65</v>
      </c>
      <c r="F42" s="1"/>
      <c r="G42" s="4">
        <v>138</v>
      </c>
      <c r="H42" s="4">
        <f>G42*E42</f>
        <v>503.7</v>
      </c>
    </row>
    <row r="43" spans="1:8" x14ac:dyDescent="0.25">
      <c r="A43" s="1">
        <v>42</v>
      </c>
      <c r="B43" s="1" t="s">
        <v>36</v>
      </c>
      <c r="C43" s="2">
        <f>20.2+4.2</f>
        <v>24.4</v>
      </c>
      <c r="D43" s="1">
        <v>2</v>
      </c>
      <c r="E43" s="2">
        <f>C43-(D43*2.2)</f>
        <v>20</v>
      </c>
      <c r="F43" s="1"/>
      <c r="G43" s="4">
        <v>40</v>
      </c>
      <c r="H43" s="4">
        <f>G43*E43</f>
        <v>800</v>
      </c>
    </row>
    <row r="44" spans="1:8" x14ac:dyDescent="0.25">
      <c r="A44" s="1">
        <v>43</v>
      </c>
      <c r="B44" s="1" t="s">
        <v>31</v>
      </c>
      <c r="C44" s="2">
        <f>2.8+15</f>
        <v>17.8</v>
      </c>
      <c r="D44" s="1"/>
      <c r="E44" s="2">
        <f>C44-(D44*2.2)</f>
        <v>17.8</v>
      </c>
      <c r="F44" s="1"/>
      <c r="G44" s="4">
        <v>45</v>
      </c>
      <c r="H44" s="4">
        <f>G44*E44</f>
        <v>801</v>
      </c>
    </row>
    <row r="45" spans="1:8" x14ac:dyDescent="0.25">
      <c r="A45" s="1">
        <v>44</v>
      </c>
      <c r="B45" s="1" t="s">
        <v>23</v>
      </c>
      <c r="C45" s="2">
        <v>0.5</v>
      </c>
      <c r="D45" s="1"/>
      <c r="E45" s="2">
        <f>C45-(D45*2.2)</f>
        <v>0.5</v>
      </c>
      <c r="F45" s="1"/>
      <c r="G45" s="4">
        <v>60</v>
      </c>
      <c r="H45" s="4">
        <f>G45*E45</f>
        <v>30</v>
      </c>
    </row>
    <row r="46" spans="1:8" x14ac:dyDescent="0.25">
      <c r="A46" s="1">
        <v>45</v>
      </c>
      <c r="B46" s="1" t="s">
        <v>43</v>
      </c>
      <c r="C46" s="2">
        <v>4.55</v>
      </c>
      <c r="D46" s="1"/>
      <c r="E46" s="2">
        <f>C46-(D46*2.2)</f>
        <v>4.55</v>
      </c>
      <c r="F46" s="1"/>
      <c r="G46" s="4">
        <v>64</v>
      </c>
      <c r="H46" s="4">
        <f>G46*E46</f>
        <v>291.2</v>
      </c>
    </row>
    <row r="47" spans="1:8" x14ac:dyDescent="0.25">
      <c r="A47" s="1">
        <v>46</v>
      </c>
      <c r="B47" s="1" t="s">
        <v>58</v>
      </c>
      <c r="C47" s="2">
        <v>27.22</v>
      </c>
      <c r="D47" s="1"/>
      <c r="E47" s="2">
        <f>C47-(D47*2.2)</f>
        <v>27.22</v>
      </c>
      <c r="F47" s="1"/>
      <c r="G47" s="4">
        <v>70</v>
      </c>
      <c r="H47" s="4">
        <f>G47*E47</f>
        <v>1905.3999999999999</v>
      </c>
    </row>
    <row r="48" spans="1:8" x14ac:dyDescent="0.25">
      <c r="A48" s="1">
        <v>47</v>
      </c>
      <c r="B48" s="1" t="s">
        <v>42</v>
      </c>
      <c r="C48" s="2">
        <v>4.8499999999999996</v>
      </c>
      <c r="D48" s="1"/>
      <c r="E48" s="2">
        <f>C48-(D48*2.2)</f>
        <v>4.8499999999999996</v>
      </c>
      <c r="F48" s="1"/>
      <c r="G48" s="4">
        <v>84</v>
      </c>
      <c r="H48" s="4">
        <f>G48*E48</f>
        <v>407.4</v>
      </c>
    </row>
    <row r="49" spans="1:8" x14ac:dyDescent="0.25">
      <c r="A49" s="1">
        <v>48</v>
      </c>
      <c r="B49" s="1" t="s">
        <v>39</v>
      </c>
      <c r="C49" s="2">
        <v>6.95</v>
      </c>
      <c r="D49" s="1"/>
      <c r="E49" s="2">
        <f>C49-(D49*2.2)</f>
        <v>6.95</v>
      </c>
      <c r="F49" s="1"/>
      <c r="G49" s="4">
        <v>50</v>
      </c>
      <c r="H49" s="4">
        <f>G49*E49</f>
        <v>347.5</v>
      </c>
    </row>
    <row r="50" spans="1:8" x14ac:dyDescent="0.25">
      <c r="A50" s="1">
        <v>49</v>
      </c>
      <c r="B50" s="1" t="s">
        <v>10</v>
      </c>
      <c r="C50" s="2">
        <v>54.6</v>
      </c>
      <c r="D50" s="1">
        <v>4</v>
      </c>
      <c r="E50" s="2">
        <f>C50-(D50*2.2)</f>
        <v>45.8</v>
      </c>
      <c r="F50" s="1"/>
      <c r="G50" s="4">
        <v>80</v>
      </c>
      <c r="H50" s="4">
        <f>G50*E50</f>
        <v>3664</v>
      </c>
    </row>
    <row r="51" spans="1:8" x14ac:dyDescent="0.25">
      <c r="A51" s="1">
        <v>50</v>
      </c>
      <c r="B51" s="1" t="s">
        <v>30</v>
      </c>
      <c r="C51" s="2">
        <v>1</v>
      </c>
      <c r="D51" s="1"/>
      <c r="E51" s="2">
        <f>C51-(D51*2.2)</f>
        <v>1</v>
      </c>
      <c r="F51" s="1"/>
      <c r="G51" s="4">
        <v>86</v>
      </c>
      <c r="H51" s="4">
        <f>G51*E51</f>
        <v>86</v>
      </c>
    </row>
    <row r="52" spans="1:8" x14ac:dyDescent="0.25">
      <c r="A52" s="1">
        <v>51</v>
      </c>
      <c r="B52" s="1" t="s">
        <v>12</v>
      </c>
      <c r="C52" s="2">
        <v>19.399999999999999</v>
      </c>
      <c r="D52" s="1"/>
      <c r="E52" s="2">
        <f>C52-(D52*2.2)</f>
        <v>19.399999999999999</v>
      </c>
      <c r="F52" s="1"/>
      <c r="G52" s="4">
        <v>60</v>
      </c>
      <c r="H52" s="4">
        <f>G52*E52</f>
        <v>1164</v>
      </c>
    </row>
    <row r="53" spans="1:8" x14ac:dyDescent="0.25">
      <c r="A53" s="1">
        <v>52</v>
      </c>
      <c r="B53" s="1" t="s">
        <v>6</v>
      </c>
      <c r="C53" s="2">
        <f>972.5+867.99+949.4</f>
        <v>2789.89</v>
      </c>
      <c r="D53" s="1"/>
      <c r="E53" s="2">
        <f>C53-(D53*2.2)</f>
        <v>2789.89</v>
      </c>
      <c r="F53" s="1"/>
      <c r="G53" s="4">
        <v>35</v>
      </c>
      <c r="H53" s="4">
        <f>G53*E53</f>
        <v>97646.15</v>
      </c>
    </row>
    <row r="54" spans="1:8" x14ac:dyDescent="0.25">
      <c r="A54" s="1">
        <v>53</v>
      </c>
      <c r="B54" s="1" t="s">
        <v>78</v>
      </c>
      <c r="C54" s="2">
        <v>0.65</v>
      </c>
      <c r="D54" s="1"/>
      <c r="E54" s="2">
        <f>C54-(D54*2.2)</f>
        <v>0.65</v>
      </c>
      <c r="F54" s="1"/>
      <c r="G54" s="4">
        <v>90</v>
      </c>
      <c r="H54" s="4">
        <f>G54*E54</f>
        <v>58.5</v>
      </c>
    </row>
    <row r="55" spans="1:8" x14ac:dyDescent="0.25">
      <c r="A55" s="1">
        <v>54</v>
      </c>
      <c r="B55" s="1" t="s">
        <v>29</v>
      </c>
      <c r="C55" s="2">
        <v>0.6</v>
      </c>
      <c r="D55" s="1"/>
      <c r="E55" s="2">
        <f>C55-(D55*2.2)</f>
        <v>0.6</v>
      </c>
      <c r="F55" s="1"/>
      <c r="G55" s="4">
        <v>86</v>
      </c>
      <c r="H55" s="4">
        <f>G55*E55</f>
        <v>51.6</v>
      </c>
    </row>
    <row r="56" spans="1:8" x14ac:dyDescent="0.25">
      <c r="A56" s="1">
        <v>55</v>
      </c>
      <c r="B56" s="1" t="s">
        <v>32</v>
      </c>
      <c r="C56" s="2">
        <v>2</v>
      </c>
      <c r="D56" s="1"/>
      <c r="E56" s="2">
        <f>C56-(D56*2.2)</f>
        <v>2</v>
      </c>
      <c r="F56" s="1"/>
      <c r="G56" s="4">
        <v>12</v>
      </c>
      <c r="H56" s="4">
        <f>G56*E56</f>
        <v>24</v>
      </c>
    </row>
    <row r="57" spans="1:8" x14ac:dyDescent="0.25">
      <c r="A57" s="1">
        <v>57</v>
      </c>
      <c r="B57" s="1" t="s">
        <v>57</v>
      </c>
      <c r="C57" s="2">
        <v>0.9</v>
      </c>
      <c r="D57" s="1"/>
      <c r="E57" s="2">
        <f>C57-(D57*2.2)</f>
        <v>0.9</v>
      </c>
      <c r="F57" s="1"/>
      <c r="G57" s="4">
        <v>60</v>
      </c>
      <c r="H57" s="4">
        <f>G57*E57</f>
        <v>54</v>
      </c>
    </row>
    <row r="58" spans="1:8" x14ac:dyDescent="0.25">
      <c r="A58" s="1">
        <v>58</v>
      </c>
      <c r="B58" s="1" t="s">
        <v>22</v>
      </c>
      <c r="C58" s="2">
        <v>2.1</v>
      </c>
      <c r="D58" s="1"/>
      <c r="E58" s="2">
        <f>C58-(D58*2.2)</f>
        <v>2.1</v>
      </c>
      <c r="F58" s="1"/>
      <c r="G58" s="4">
        <v>60</v>
      </c>
      <c r="H58" s="4">
        <f>G58*E58</f>
        <v>126</v>
      </c>
    </row>
    <row r="59" spans="1:8" x14ac:dyDescent="0.25">
      <c r="A59" s="1">
        <v>59</v>
      </c>
      <c r="B59" s="1" t="s">
        <v>18</v>
      </c>
      <c r="C59" s="2">
        <v>8.8000000000000007</v>
      </c>
      <c r="D59" s="1">
        <v>1</v>
      </c>
      <c r="E59" s="2">
        <f>C59-(D59*2.2)</f>
        <v>6.6000000000000005</v>
      </c>
      <c r="F59" s="1"/>
      <c r="G59" s="4">
        <v>98</v>
      </c>
      <c r="H59" s="4">
        <f>G59*E59</f>
        <v>646.80000000000007</v>
      </c>
    </row>
    <row r="60" spans="1:8" x14ac:dyDescent="0.25">
      <c r="A60" s="1">
        <v>60</v>
      </c>
      <c r="B60" s="1" t="s">
        <v>77</v>
      </c>
      <c r="C60" s="2">
        <v>39.85</v>
      </c>
      <c r="D60" s="1"/>
      <c r="E60" s="2">
        <f>C60-(D60*2.2)</f>
        <v>39.85</v>
      </c>
      <c r="F60" s="1"/>
      <c r="G60" s="4">
        <v>94</v>
      </c>
      <c r="H60" s="4">
        <f>G60*E60</f>
        <v>3745.9</v>
      </c>
    </row>
    <row r="61" spans="1:8" x14ac:dyDescent="0.25">
      <c r="A61" s="1">
        <v>61</v>
      </c>
      <c r="B61" s="1" t="s">
        <v>64</v>
      </c>
      <c r="C61" s="2">
        <v>3.8</v>
      </c>
      <c r="D61" s="1"/>
      <c r="E61" s="2">
        <f>C61-(D61*2.2)</f>
        <v>3.8</v>
      </c>
      <c r="F61" s="1"/>
      <c r="G61" s="4">
        <v>148</v>
      </c>
      <c r="H61" s="4">
        <f>G61*E61</f>
        <v>562.4</v>
      </c>
    </row>
    <row r="62" spans="1:8" x14ac:dyDescent="0.25">
      <c r="A62" s="1">
        <v>62</v>
      </c>
      <c r="B62" s="1" t="s">
        <v>81</v>
      </c>
      <c r="C62" s="2">
        <v>0.35</v>
      </c>
      <c r="D62" s="1"/>
      <c r="E62" s="2">
        <f>C62-(D62*2.2)</f>
        <v>0.35</v>
      </c>
      <c r="F62" s="1"/>
      <c r="G62" s="4">
        <v>86</v>
      </c>
      <c r="H62" s="4">
        <f>G62*E62</f>
        <v>30.099999999999998</v>
      </c>
    </row>
    <row r="63" spans="1:8" x14ac:dyDescent="0.25">
      <c r="A63" s="1">
        <v>63</v>
      </c>
      <c r="B63" s="1" t="s">
        <v>26</v>
      </c>
      <c r="C63" s="2">
        <v>0.9</v>
      </c>
      <c r="D63" s="1"/>
      <c r="E63" s="2">
        <f>C63-(D63*2.2)</f>
        <v>0.9</v>
      </c>
      <c r="F63" s="1"/>
      <c r="G63" s="4">
        <v>64</v>
      </c>
      <c r="H63" s="4">
        <f>G63*E63</f>
        <v>57.6</v>
      </c>
    </row>
    <row r="64" spans="1:8" x14ac:dyDescent="0.25">
      <c r="A64" s="1">
        <v>64</v>
      </c>
      <c r="B64" s="1" t="s">
        <v>28</v>
      </c>
      <c r="C64" s="2">
        <v>0.25</v>
      </c>
      <c r="D64" s="1"/>
      <c r="E64" s="2">
        <f>C64-(D64*2.2)</f>
        <v>0.25</v>
      </c>
      <c r="F64" s="1"/>
      <c r="G64" s="4">
        <v>64</v>
      </c>
      <c r="H64" s="4">
        <f>G64*E64</f>
        <v>16</v>
      </c>
    </row>
    <row r="65" spans="1:10" x14ac:dyDescent="0.25">
      <c r="A65" s="1">
        <v>65</v>
      </c>
      <c r="B65" s="1" t="s">
        <v>51</v>
      </c>
      <c r="C65" s="2"/>
      <c r="D65" s="1"/>
      <c r="E65" s="2"/>
      <c r="F65" s="1">
        <v>22</v>
      </c>
      <c r="G65" s="4">
        <v>12</v>
      </c>
      <c r="H65" s="4">
        <f>F65*G65</f>
        <v>264</v>
      </c>
    </row>
    <row r="66" spans="1:10" x14ac:dyDescent="0.25">
      <c r="A66" s="1">
        <v>66</v>
      </c>
      <c r="B66" s="1" t="s">
        <v>50</v>
      </c>
      <c r="C66" s="2"/>
      <c r="D66" s="1"/>
      <c r="E66" s="2"/>
      <c r="F66" s="1">
        <v>27</v>
      </c>
      <c r="G66" s="4">
        <v>15</v>
      </c>
      <c r="H66" s="4">
        <f>F66*G66</f>
        <v>405</v>
      </c>
    </row>
    <row r="67" spans="1:10" x14ac:dyDescent="0.25">
      <c r="A67" s="1">
        <v>67</v>
      </c>
      <c r="B67" s="1" t="s">
        <v>49</v>
      </c>
      <c r="C67" s="2"/>
      <c r="D67" s="1"/>
      <c r="E67" s="2"/>
      <c r="F67" s="1">
        <v>4</v>
      </c>
      <c r="G67" s="4">
        <v>22</v>
      </c>
      <c r="H67" s="4">
        <f>F67*G67</f>
        <v>88</v>
      </c>
      <c r="J67" s="1"/>
    </row>
    <row r="68" spans="1:10" x14ac:dyDescent="0.25">
      <c r="A68" s="1">
        <v>68</v>
      </c>
      <c r="B68" s="1" t="s">
        <v>59</v>
      </c>
      <c r="C68" s="2">
        <v>2</v>
      </c>
      <c r="D68" s="1"/>
      <c r="E68" s="2">
        <f>C68-(D68*2.2)</f>
        <v>2</v>
      </c>
      <c r="F68" s="1"/>
      <c r="G68" s="4">
        <v>120</v>
      </c>
      <c r="H68" s="4">
        <f>G68*E68</f>
        <v>240</v>
      </c>
      <c r="J68" s="1"/>
    </row>
    <row r="69" spans="1:10" x14ac:dyDescent="0.25">
      <c r="A69" s="1">
        <v>69</v>
      </c>
      <c r="B69" s="1" t="s">
        <v>80</v>
      </c>
      <c r="C69" s="2">
        <v>2.2000000000000002</v>
      </c>
      <c r="D69" s="1"/>
      <c r="E69" s="2">
        <f>C69-(D69*2.2)</f>
        <v>2.2000000000000002</v>
      </c>
      <c r="F69" s="1"/>
      <c r="G69" s="4">
        <v>96</v>
      </c>
      <c r="H69" s="4">
        <f>G69*E69</f>
        <v>211.20000000000002</v>
      </c>
    </row>
    <row r="70" spans="1:10" x14ac:dyDescent="0.25">
      <c r="A70" s="1">
        <v>70</v>
      </c>
      <c r="B70" s="1" t="s">
        <v>66</v>
      </c>
      <c r="C70" s="2">
        <v>3.05</v>
      </c>
      <c r="D70" s="1"/>
      <c r="E70" s="2">
        <f>C70-(D70*2.2)</f>
        <v>3.05</v>
      </c>
      <c r="F70" s="1"/>
      <c r="G70" s="4">
        <v>160</v>
      </c>
      <c r="H70" s="4">
        <f>G70*E70</f>
        <v>488</v>
      </c>
    </row>
    <row r="71" spans="1:10" x14ac:dyDescent="0.25">
      <c r="A71" s="1">
        <v>71</v>
      </c>
      <c r="B71" s="1" t="s">
        <v>56</v>
      </c>
      <c r="C71" s="2">
        <v>1.8</v>
      </c>
      <c r="D71" s="1"/>
      <c r="E71" s="2">
        <f>C71-(D71*2.2)</f>
        <v>1.8</v>
      </c>
      <c r="F71" s="1"/>
      <c r="G71" s="4">
        <v>100</v>
      </c>
      <c r="H71" s="4">
        <f>G71*E71</f>
        <v>180</v>
      </c>
    </row>
    <row r="72" spans="1:10" x14ac:dyDescent="0.25">
      <c r="A72" s="1">
        <v>72</v>
      </c>
      <c r="B72" s="1" t="s">
        <v>46</v>
      </c>
      <c r="C72" s="2">
        <v>2</v>
      </c>
      <c r="D72" s="1"/>
      <c r="E72" s="1"/>
      <c r="F72" s="2">
        <f>C72-(D72*2.2)</f>
        <v>2</v>
      </c>
      <c r="G72" s="4">
        <v>20</v>
      </c>
      <c r="H72" s="4">
        <f>F72*G72</f>
        <v>40</v>
      </c>
    </row>
    <row r="73" spans="1:10" x14ac:dyDescent="0.25">
      <c r="A73" s="1">
        <v>73</v>
      </c>
      <c r="B73" s="1" t="s">
        <v>47</v>
      </c>
      <c r="C73" s="2">
        <v>1</v>
      </c>
      <c r="D73" s="1"/>
      <c r="E73" s="1"/>
      <c r="F73" s="2">
        <f>C73-(D73*2.2)</f>
        <v>1</v>
      </c>
      <c r="G73" s="4">
        <v>24</v>
      </c>
      <c r="H73" s="4">
        <f t="shared" ref="H73:H75" si="0">F73*G73</f>
        <v>24</v>
      </c>
    </row>
    <row r="74" spans="1:10" x14ac:dyDescent="0.25">
      <c r="A74" s="1">
        <v>74</v>
      </c>
      <c r="B74" s="1" t="s">
        <v>48</v>
      </c>
      <c r="C74" s="2">
        <v>4</v>
      </c>
      <c r="D74" s="1"/>
      <c r="E74" s="1"/>
      <c r="F74" s="2">
        <f>C74-(D74*2.2)</f>
        <v>4</v>
      </c>
      <c r="G74" s="4">
        <v>24</v>
      </c>
      <c r="H74" s="4">
        <f t="shared" si="0"/>
        <v>96</v>
      </c>
    </row>
    <row r="75" spans="1:10" x14ac:dyDescent="0.25">
      <c r="A75" s="1">
        <v>75</v>
      </c>
      <c r="B75" s="1" t="s">
        <v>52</v>
      </c>
      <c r="C75" s="2">
        <v>25</v>
      </c>
      <c r="D75" s="1"/>
      <c r="E75" s="1"/>
      <c r="F75" s="2">
        <f>C75-(D75*2.2)</f>
        <v>25</v>
      </c>
      <c r="G75" s="4">
        <v>76</v>
      </c>
      <c r="H75" s="4">
        <f t="shared" si="0"/>
        <v>1900</v>
      </c>
    </row>
    <row r="76" spans="1:10" x14ac:dyDescent="0.25">
      <c r="A76" s="1">
        <v>76</v>
      </c>
      <c r="B76" s="1" t="s">
        <v>37</v>
      </c>
      <c r="C76" s="2">
        <v>16.899999999999999</v>
      </c>
      <c r="D76" s="1"/>
      <c r="E76" s="2">
        <f>C76-(D76*2.2)</f>
        <v>16.899999999999999</v>
      </c>
      <c r="F76" s="1"/>
      <c r="G76" s="4">
        <v>70</v>
      </c>
      <c r="H76" s="4">
        <f>G76*E76</f>
        <v>1183</v>
      </c>
    </row>
    <row r="77" spans="1:10" ht="15.75" thickBot="1" x14ac:dyDescent="0.3"/>
    <row r="78" spans="1:10" ht="15.75" thickBot="1" x14ac:dyDescent="0.3">
      <c r="A78" s="12" t="s">
        <v>60</v>
      </c>
      <c r="B78" s="13"/>
      <c r="C78" s="6">
        <f>SUM(C5:C76)</f>
        <v>5169.1100000000006</v>
      </c>
      <c r="D78" s="6">
        <f>SUM(D5:D76)</f>
        <v>39</v>
      </c>
      <c r="E78" s="6">
        <f>SUM(E5:E76)</f>
        <v>5051.3100000000013</v>
      </c>
      <c r="F78" s="6">
        <f>SUM(F5:F76)</f>
        <v>87</v>
      </c>
      <c r="G78" s="7"/>
      <c r="H78" s="8">
        <f>SUM(H5:H76)</f>
        <v>192529.4</v>
      </c>
    </row>
  </sheetData>
  <sortState ref="B5:H76">
    <sortCondition ref="B76"/>
  </sortState>
  <mergeCells count="4">
    <mergeCell ref="A78:B78"/>
    <mergeCell ref="A3:H3"/>
    <mergeCell ref="A2:H2"/>
    <mergeCell ref="A1:H1"/>
  </mergeCells>
  <pageMargins left="0.7" right="0.7" top="0.75" bottom="0.75" header="0.3" footer="0.3"/>
  <pageSetup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Hoja1!Títulos_a_imprimir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2021-09-08T02:32:24Z</cp:lastPrinted>
  <dcterms:created xsi:type="dcterms:W3CDTF">2021-09-06T12:23:54Z</dcterms:created>
  <dcterms:modified xsi:type="dcterms:W3CDTF">2021-11-09T00:10:18Z</dcterms:modified>
</cp:coreProperties>
</file>