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1135" windowHeight="11715" firstSheet="3" activeTab="4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4" l="1"/>
  <c r="M35" i="4" l="1"/>
  <c r="M34" i="4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K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4" i="3"/>
  <c r="N3" i="3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<sst xmlns="http://schemas.openxmlformats.org/spreadsheetml/2006/main" count="233" uniqueCount="165">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</sst>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3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0" fontId="2" fillId="0" borderId="0" xfId="0" applyFont="1" applyFill="1"/>
    <xf numFmtId="16" fontId="4" fillId="0" borderId="0" xfId="0" applyNumberFormat="1" applyFont="1" applyFill="1"/>
    <xf numFmtId="165" fontId="0" fillId="0" borderId="0" xfId="0" applyNumberFormat="1" applyFill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66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8" workbookViewId="0">
      <selection activeCell="J84" sqref="J8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39"/>
      <c r="C1" s="341" t="s">
        <v>26</v>
      </c>
      <c r="D1" s="342"/>
      <c r="E1" s="342"/>
      <c r="F1" s="342"/>
      <c r="G1" s="342"/>
      <c r="H1" s="342"/>
      <c r="I1" s="342"/>
      <c r="J1" s="342"/>
      <c r="K1" s="342"/>
      <c r="L1" s="342"/>
      <c r="M1" s="342"/>
    </row>
    <row r="2" spans="1:18" ht="16.5" thickBot="1" x14ac:dyDescent="0.3">
      <c r="B2" s="34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43" t="s">
        <v>0</v>
      </c>
      <c r="C3" s="344"/>
      <c r="D3" s="14"/>
      <c r="E3" s="15"/>
      <c r="F3" s="16"/>
      <c r="H3" s="345" t="s">
        <v>1</v>
      </c>
      <c r="I3" s="345"/>
      <c r="K3" s="18"/>
      <c r="L3" s="19"/>
      <c r="M3" s="20"/>
      <c r="P3" s="337" t="s">
        <v>2</v>
      </c>
      <c r="R3" s="310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312" t="s">
        <v>5</v>
      </c>
      <c r="F4" s="313"/>
      <c r="H4" s="314" t="s">
        <v>6</v>
      </c>
      <c r="I4" s="315"/>
      <c r="J4" s="25"/>
      <c r="K4" s="26"/>
      <c r="L4" s="27"/>
      <c r="M4" s="28" t="s">
        <v>7</v>
      </c>
      <c r="N4" s="29" t="s">
        <v>8</v>
      </c>
      <c r="P4" s="338"/>
      <c r="Q4" s="30" t="s">
        <v>9</v>
      </c>
      <c r="R4" s="311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>N5+M5+L5+I5+C5</f>
        <v>158782</v>
      </c>
      <c r="Q5" s="45">
        <v>0</v>
      </c>
      <c r="R5" s="285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>N6+M6+L6+I6+C6</f>
        <v>111444</v>
      </c>
      <c r="Q6" s="45">
        <f t="shared" ref="Q6:Q47" si="0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>N7+M7+L7+I7+C7</f>
        <v>118590</v>
      </c>
      <c r="Q7" s="45">
        <v>0</v>
      </c>
      <c r="R7" s="285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ref="P8:P9" si="1">N8+M8+L8+I8+C8</f>
        <v>99136</v>
      </c>
      <c r="Q8" s="45">
        <f t="shared" si="0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1"/>
        <v>152708</v>
      </c>
      <c r="Q9" s="45">
        <v>0</v>
      </c>
      <c r="R9" s="285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>N10+M10+L10+I10+C10</f>
        <v>160582</v>
      </c>
      <c r="Q10" s="45">
        <f t="shared" si="0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32" si="2">N11+M11+L11+I11+C11</f>
        <v>121023</v>
      </c>
      <c r="Q11" s="45">
        <f t="shared" si="0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0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6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0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5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7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5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8">
        <f t="shared" si="0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/>
      <c r="C28" s="33"/>
      <c r="D28" s="51"/>
      <c r="E28" s="35"/>
      <c r="F28" s="36"/>
      <c r="G28" s="37"/>
      <c r="H28" s="38"/>
      <c r="I28" s="39"/>
      <c r="J28" s="74"/>
      <c r="K28" s="75"/>
      <c r="L28" s="68"/>
      <c r="M28" s="42">
        <v>0</v>
      </c>
      <c r="N28" s="43">
        <v>0</v>
      </c>
      <c r="P28" s="69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/>
      <c r="C29" s="33"/>
      <c r="D29" s="76"/>
      <c r="E29" s="35"/>
      <c r="F29" s="36"/>
      <c r="G29" s="37"/>
      <c r="H29" s="38"/>
      <c r="I29" s="39"/>
      <c r="J29" s="77"/>
      <c r="K29" s="78"/>
      <c r="L29" s="68"/>
      <c r="M29" s="42">
        <v>0</v>
      </c>
      <c r="N29" s="43">
        <v>0</v>
      </c>
      <c r="P29" s="69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/>
      <c r="C30" s="33"/>
      <c r="D30" s="76"/>
      <c r="E30" s="35"/>
      <c r="F30" s="36"/>
      <c r="G30" s="37"/>
      <c r="H30" s="38"/>
      <c r="I30" s="39"/>
      <c r="J30" s="74"/>
      <c r="K30" s="48"/>
      <c r="L30" s="49"/>
      <c r="M30" s="42">
        <v>0</v>
      </c>
      <c r="N30" s="43">
        <v>0</v>
      </c>
      <c r="P30" s="69">
        <f t="shared" si="2"/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/>
      <c r="C32" s="33"/>
      <c r="D32" s="81"/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f t="shared" si="2"/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74"/>
      <c r="K33" s="53"/>
      <c r="L33" s="84"/>
      <c r="M33" s="42">
        <v>0</v>
      </c>
      <c r="N33" s="43">
        <v>0</v>
      </c>
      <c r="P33" s="69"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74">
        <v>44940</v>
      </c>
      <c r="K34" s="85" t="s">
        <v>81</v>
      </c>
      <c r="L34" s="49">
        <v>23711</v>
      </c>
      <c r="M34" s="42">
        <v>0</v>
      </c>
      <c r="N34" s="43">
        <v>0</v>
      </c>
      <c r="P34" s="69"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44947</v>
      </c>
      <c r="K35" s="88" t="s">
        <v>90</v>
      </c>
      <c r="L35" s="89">
        <v>20083.5</v>
      </c>
      <c r="M35" s="42">
        <v>0</v>
      </c>
      <c r="N35" s="43">
        <v>0</v>
      </c>
      <c r="P35" s="69"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44954</v>
      </c>
      <c r="K36" s="85" t="s">
        <v>100</v>
      </c>
      <c r="L36" s="49">
        <v>19643.560000000001</v>
      </c>
      <c r="M36" s="42">
        <v>0</v>
      </c>
      <c r="N36" s="43">
        <v>0</v>
      </c>
      <c r="P36" s="69"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74"/>
      <c r="K37" s="85"/>
      <c r="L37" s="49"/>
      <c r="M37" s="42">
        <v>0</v>
      </c>
      <c r="N37" s="43">
        <v>0</v>
      </c>
      <c r="P37" s="69"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/>
      <c r="K41" s="48"/>
      <c r="L41" s="49"/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/>
      <c r="K42" s="48"/>
      <c r="L42" s="49"/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/>
      <c r="K43" s="48"/>
      <c r="L43" s="49"/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/>
      <c r="K44" s="48"/>
      <c r="L44" s="49"/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21">
        <f>SUM(M5:M40)</f>
        <v>1399609.5</v>
      </c>
      <c r="N49" s="321">
        <f>SUM(N5:N40)</f>
        <v>910600</v>
      </c>
      <c r="P49" s="111">
        <f>SUM(P5:P40)</f>
        <v>3236981.46</v>
      </c>
      <c r="Q49" s="333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22"/>
      <c r="N50" s="322"/>
      <c r="P50" s="44"/>
      <c r="Q50" s="334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35">
        <f>M49+N49</f>
        <v>2310209.5</v>
      </c>
      <c r="N53" s="336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318226.5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618672.52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29" t="s">
        <v>15</v>
      </c>
      <c r="I77" s="330"/>
      <c r="J77" s="154"/>
      <c r="K77" s="331">
        <f>I75+L75</f>
        <v>671983.52</v>
      </c>
      <c r="L77" s="332"/>
      <c r="M77" s="155"/>
      <c r="N77" s="155"/>
      <c r="P77" s="44"/>
      <c r="Q77" s="19"/>
    </row>
    <row r="78" spans="1:17" x14ac:dyDescent="0.25">
      <c r="D78" s="323" t="s">
        <v>16</v>
      </c>
      <c r="E78" s="323"/>
      <c r="F78" s="156">
        <f>F75-K77-C75</f>
        <v>1675036.98</v>
      </c>
      <c r="I78" s="157"/>
      <c r="J78" s="158"/>
    </row>
    <row r="79" spans="1:17" ht="18.75" x14ac:dyDescent="0.3">
      <c r="D79" s="324" t="s">
        <v>17</v>
      </c>
      <c r="E79" s="324"/>
      <c r="F79" s="101">
        <v>-1513561.68</v>
      </c>
      <c r="I79" s="325" t="s">
        <v>18</v>
      </c>
      <c r="J79" s="326"/>
      <c r="K79" s="327">
        <f>F81+F82+F83</f>
        <v>3594568.57</v>
      </c>
      <c r="L79" s="327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-71084.800000000003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90390.500000000044</v>
      </c>
      <c r="H81" s="168"/>
      <c r="I81" s="169" t="s">
        <v>21</v>
      </c>
      <c r="J81" s="170"/>
      <c r="K81" s="328">
        <f>-C4</f>
        <v>-3445405.07</v>
      </c>
      <c r="L81" s="327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>
        <v>44955</v>
      </c>
      <c r="D83" s="316" t="s">
        <v>24</v>
      </c>
      <c r="E83" s="317"/>
      <c r="F83" s="173">
        <v>3504178.07</v>
      </c>
      <c r="I83" s="318" t="s">
        <v>25</v>
      </c>
      <c r="J83" s="319"/>
      <c r="K83" s="320">
        <f>K79+K81</f>
        <v>149163.5</v>
      </c>
      <c r="L83" s="32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D44" sqref="D4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3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/>
      <c r="F3" s="217"/>
      <c r="G3" s="219">
        <f>D3-F3</f>
        <v>8208</v>
      </c>
      <c r="I3" s="290" t="s">
        <v>102</v>
      </c>
      <c r="J3" s="291">
        <v>11277</v>
      </c>
      <c r="K3" s="292">
        <v>9486.4</v>
      </c>
      <c r="L3" s="218"/>
      <c r="M3" s="220"/>
      <c r="N3" s="221">
        <f>K3-M3</f>
        <v>9486.4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24"/>
      <c r="F4" s="101"/>
      <c r="G4" s="225">
        <f t="shared" ref="G4:G65" si="0">D4-F4</f>
        <v>14274</v>
      </c>
      <c r="H4" s="226"/>
      <c r="I4" s="290" t="s">
        <v>103</v>
      </c>
      <c r="J4" s="291">
        <v>11291</v>
      </c>
      <c r="K4" s="292">
        <v>3878.4</v>
      </c>
      <c r="L4" s="218"/>
      <c r="M4" s="220"/>
      <c r="N4" s="227">
        <f>N3+K4-M4</f>
        <v>13364.8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24"/>
      <c r="F5" s="101"/>
      <c r="G5" s="225">
        <f t="shared" si="0"/>
        <v>53412.4</v>
      </c>
      <c r="I5" s="290" t="s">
        <v>104</v>
      </c>
      <c r="J5" s="291">
        <v>11302</v>
      </c>
      <c r="K5" s="292">
        <v>480</v>
      </c>
      <c r="L5" s="218"/>
      <c r="M5" s="220"/>
      <c r="N5" s="227">
        <f t="shared" ref="N5:N65" si="1">N4+K5-M5</f>
        <v>13844.8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24"/>
      <c r="F6" s="101"/>
      <c r="G6" s="225">
        <f t="shared" si="0"/>
        <v>53055.3</v>
      </c>
      <c r="I6" s="290" t="s">
        <v>105</v>
      </c>
      <c r="J6" s="291">
        <v>11309</v>
      </c>
      <c r="K6" s="292">
        <v>9404</v>
      </c>
      <c r="L6" s="218"/>
      <c r="M6" s="220"/>
      <c r="N6" s="227">
        <f t="shared" si="1"/>
        <v>23248.799999999999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24"/>
      <c r="F7" s="101"/>
      <c r="G7" s="225">
        <f t="shared" si="0"/>
        <v>46137.599999999999</v>
      </c>
      <c r="I7" s="290" t="s">
        <v>106</v>
      </c>
      <c r="J7" s="291">
        <v>11329</v>
      </c>
      <c r="K7" s="292">
        <v>10195.200000000001</v>
      </c>
      <c r="L7" s="218"/>
      <c r="M7" s="220"/>
      <c r="N7" s="227">
        <f t="shared" si="1"/>
        <v>33444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24"/>
      <c r="F8" s="101"/>
      <c r="G8" s="225">
        <f t="shared" si="0"/>
        <v>6800</v>
      </c>
      <c r="I8" s="290" t="s">
        <v>107</v>
      </c>
      <c r="J8" s="291">
        <v>11341</v>
      </c>
      <c r="K8" s="292">
        <v>600</v>
      </c>
      <c r="L8" s="218"/>
      <c r="M8" s="220"/>
      <c r="N8" s="227">
        <f t="shared" si="1"/>
        <v>34044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24"/>
      <c r="F9" s="101"/>
      <c r="G9" s="225">
        <f t="shared" si="0"/>
        <v>76020.600000000006</v>
      </c>
      <c r="I9" s="228" t="s">
        <v>108</v>
      </c>
      <c r="J9" s="289">
        <v>11342</v>
      </c>
      <c r="K9" s="230">
        <v>360</v>
      </c>
      <c r="L9" s="218"/>
      <c r="M9" s="220"/>
      <c r="N9" s="227">
        <f t="shared" si="1"/>
        <v>34404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24"/>
      <c r="F10" s="101"/>
      <c r="G10" s="225">
        <f t="shared" si="0"/>
        <v>13312</v>
      </c>
      <c r="H10" s="226"/>
      <c r="I10" s="290" t="s">
        <v>109</v>
      </c>
      <c r="J10" s="291">
        <v>11349</v>
      </c>
      <c r="K10" s="292">
        <v>480</v>
      </c>
      <c r="L10" s="218"/>
      <c r="M10" s="220"/>
      <c r="N10" s="227">
        <f t="shared" si="1"/>
        <v>34884</v>
      </c>
    </row>
    <row r="11" spans="2:14" ht="15.75" x14ac:dyDescent="0.25">
      <c r="B11" s="222">
        <v>44932</v>
      </c>
      <c r="C11" s="223" t="s">
        <v>47</v>
      </c>
      <c r="D11" s="101">
        <v>73262.490000000005</v>
      </c>
      <c r="E11" s="224"/>
      <c r="F11" s="101"/>
      <c r="G11" s="225">
        <f t="shared" si="0"/>
        <v>73262.490000000005</v>
      </c>
      <c r="I11" s="228" t="s">
        <v>110</v>
      </c>
      <c r="J11" s="289">
        <v>11362</v>
      </c>
      <c r="K11" s="230">
        <v>9720.7999999999993</v>
      </c>
      <c r="L11" s="218"/>
      <c r="M11" s="220"/>
      <c r="N11" s="227">
        <f t="shared" si="1"/>
        <v>44604.800000000003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/>
      <c r="F12" s="101"/>
      <c r="G12" s="225">
        <f t="shared" si="0"/>
        <v>16756.8</v>
      </c>
      <c r="I12" s="228" t="s">
        <v>111</v>
      </c>
      <c r="J12" s="289">
        <v>11376</v>
      </c>
      <c r="K12" s="230">
        <v>480</v>
      </c>
      <c r="L12" s="218"/>
      <c r="M12" s="220"/>
      <c r="N12" s="227">
        <f t="shared" si="1"/>
        <v>45084.800000000003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/>
      <c r="F13" s="101"/>
      <c r="G13" s="225">
        <f t="shared" si="0"/>
        <v>4893</v>
      </c>
      <c r="I13" s="290" t="s">
        <v>112</v>
      </c>
      <c r="J13" s="291">
        <v>11390</v>
      </c>
      <c r="K13" s="292">
        <v>480</v>
      </c>
      <c r="L13" s="218"/>
      <c r="M13" s="220"/>
      <c r="N13" s="227">
        <f t="shared" si="1"/>
        <v>45564.800000000003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/>
      <c r="F14" s="101"/>
      <c r="G14" s="225">
        <f t="shared" si="0"/>
        <v>10042.200000000001</v>
      </c>
      <c r="I14" s="290" t="s">
        <v>113</v>
      </c>
      <c r="J14" s="291">
        <v>11395</v>
      </c>
      <c r="K14" s="292">
        <v>9412.7999999999993</v>
      </c>
      <c r="L14" s="218"/>
      <c r="M14" s="220"/>
      <c r="N14" s="227">
        <f t="shared" si="1"/>
        <v>54977.600000000006</v>
      </c>
    </row>
    <row r="15" spans="2:14" ht="15.75" x14ac:dyDescent="0.25">
      <c r="B15" s="222">
        <v>44935</v>
      </c>
      <c r="C15" s="223" t="s">
        <v>51</v>
      </c>
      <c r="D15" s="101">
        <v>79966.960000000006</v>
      </c>
      <c r="E15" s="224"/>
      <c r="F15" s="101"/>
      <c r="G15" s="225">
        <f t="shared" si="0"/>
        <v>79966.960000000006</v>
      </c>
      <c r="I15" s="228" t="s">
        <v>114</v>
      </c>
      <c r="J15" s="289">
        <v>11397</v>
      </c>
      <c r="K15" s="230">
        <v>360</v>
      </c>
      <c r="L15" s="218"/>
      <c r="M15" s="220"/>
      <c r="N15" s="227">
        <f t="shared" si="1"/>
        <v>55337.600000000006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/>
      <c r="F16" s="101"/>
      <c r="G16" s="225">
        <f t="shared" si="0"/>
        <v>77309.399999999994</v>
      </c>
      <c r="I16" s="290" t="s">
        <v>115</v>
      </c>
      <c r="J16" s="291">
        <v>11407</v>
      </c>
      <c r="K16" s="292">
        <v>480</v>
      </c>
      <c r="L16" s="218"/>
      <c r="M16" s="220"/>
      <c r="N16" s="227">
        <f t="shared" si="1"/>
        <v>55817.600000000006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/>
      <c r="F17" s="101"/>
      <c r="G17" s="225">
        <f t="shared" si="0"/>
        <v>5629.6</v>
      </c>
      <c r="I17" s="228" t="s">
        <v>116</v>
      </c>
      <c r="J17" s="289">
        <v>11432</v>
      </c>
      <c r="K17" s="230">
        <v>360</v>
      </c>
      <c r="L17" s="218"/>
      <c r="M17" s="220"/>
      <c r="N17" s="227">
        <f t="shared" si="1"/>
        <v>56177.600000000006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/>
      <c r="F18" s="101"/>
      <c r="G18" s="225">
        <f t="shared" si="0"/>
        <v>135787.84</v>
      </c>
      <c r="I18" s="228" t="s">
        <v>116</v>
      </c>
      <c r="J18" s="289">
        <v>11434</v>
      </c>
      <c r="K18" s="230">
        <v>4240</v>
      </c>
      <c r="L18" s="218"/>
      <c r="M18" s="220"/>
      <c r="N18" s="227">
        <f t="shared" si="1"/>
        <v>60417.600000000006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/>
      <c r="F19" s="101"/>
      <c r="G19" s="225">
        <f t="shared" si="0"/>
        <v>19678.25</v>
      </c>
      <c r="I19" s="290" t="s">
        <v>117</v>
      </c>
      <c r="J19" s="291">
        <v>11437</v>
      </c>
      <c r="K19" s="292">
        <v>480</v>
      </c>
      <c r="L19" s="218"/>
      <c r="M19" s="220"/>
      <c r="N19" s="227">
        <f t="shared" si="1"/>
        <v>60897.600000000006</v>
      </c>
    </row>
    <row r="20" spans="1:14" ht="17.25" x14ac:dyDescent="0.3">
      <c r="B20" s="222">
        <v>44939</v>
      </c>
      <c r="C20" s="223" t="s">
        <v>56</v>
      </c>
      <c r="D20" s="101">
        <v>53428.12</v>
      </c>
      <c r="E20" s="224"/>
      <c r="F20" s="101"/>
      <c r="G20" s="225">
        <f t="shared" si="0"/>
        <v>53428.12</v>
      </c>
      <c r="I20" s="228" t="s">
        <v>118</v>
      </c>
      <c r="J20" s="289">
        <v>11442</v>
      </c>
      <c r="K20" s="230">
        <v>9707.2000000000007</v>
      </c>
      <c r="L20" s="218"/>
      <c r="M20" s="231"/>
      <c r="N20" s="227">
        <f t="shared" si="1"/>
        <v>70604.800000000003</v>
      </c>
    </row>
    <row r="21" spans="1:14" ht="17.25" x14ac:dyDescent="0.3">
      <c r="B21" s="222">
        <v>44940</v>
      </c>
      <c r="C21" s="223" t="s">
        <v>57</v>
      </c>
      <c r="D21" s="101">
        <v>58795.82</v>
      </c>
      <c r="E21" s="224"/>
      <c r="F21" s="101"/>
      <c r="G21" s="225">
        <f t="shared" si="0"/>
        <v>58795.82</v>
      </c>
      <c r="I21" s="290" t="s">
        <v>119</v>
      </c>
      <c r="J21" s="291">
        <v>11455</v>
      </c>
      <c r="K21" s="292">
        <v>480</v>
      </c>
      <c r="L21" s="218"/>
      <c r="M21" s="231"/>
      <c r="N21" s="227">
        <f t="shared" si="1"/>
        <v>71084.800000000003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/>
      <c r="F22" s="101"/>
      <c r="G22" s="225">
        <f t="shared" si="0"/>
        <v>5615.8</v>
      </c>
      <c r="H22" s="232"/>
      <c r="I22" s="235"/>
      <c r="J22" s="293"/>
      <c r="K22" s="237"/>
      <c r="L22" s="218"/>
      <c r="M22" s="231"/>
      <c r="N22" s="227">
        <f t="shared" si="1"/>
        <v>71084.800000000003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/>
      <c r="F23" s="101"/>
      <c r="G23" s="225">
        <f t="shared" si="0"/>
        <v>6690</v>
      </c>
      <c r="H23" s="233"/>
      <c r="I23" s="235"/>
      <c r="J23" s="293"/>
      <c r="K23" s="237"/>
      <c r="L23" s="224"/>
      <c r="M23" s="101"/>
      <c r="N23" s="227">
        <f t="shared" si="1"/>
        <v>71084.800000000003</v>
      </c>
    </row>
    <row r="24" spans="1:14" ht="21" customHeight="1" x14ac:dyDescent="0.25">
      <c r="B24" s="222">
        <v>44942</v>
      </c>
      <c r="C24" s="223" t="s">
        <v>60</v>
      </c>
      <c r="D24" s="101">
        <v>22678.6</v>
      </c>
      <c r="E24" s="224"/>
      <c r="F24" s="101"/>
      <c r="G24" s="225">
        <f t="shared" si="0"/>
        <v>22678.6</v>
      </c>
      <c r="H24" s="233"/>
      <c r="I24" s="235"/>
      <c r="J24" s="293"/>
      <c r="K24" s="237"/>
      <c r="L24" s="224"/>
      <c r="M24" s="101"/>
      <c r="N24" s="227">
        <f t="shared" si="1"/>
        <v>71084.800000000003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/>
      <c r="F25" s="101"/>
      <c r="G25" s="225">
        <f t="shared" si="0"/>
        <v>3581.3</v>
      </c>
      <c r="H25" s="234"/>
      <c r="I25" s="235"/>
      <c r="J25" s="293"/>
      <c r="K25" s="237"/>
      <c r="L25" s="224"/>
      <c r="M25" s="101"/>
      <c r="N25" s="227">
        <f t="shared" si="1"/>
        <v>71084.800000000003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/>
      <c r="F26" s="101"/>
      <c r="G26" s="225">
        <f t="shared" si="0"/>
        <v>102999.4</v>
      </c>
      <c r="H26" s="234"/>
      <c r="I26" s="235"/>
      <c r="J26" s="293"/>
      <c r="K26" s="237"/>
      <c r="L26" s="224"/>
      <c r="M26" s="101"/>
      <c r="N26" s="227">
        <f t="shared" si="1"/>
        <v>71084.800000000003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/>
      <c r="F27" s="101"/>
      <c r="G27" s="225">
        <f t="shared" si="0"/>
        <v>64760.18</v>
      </c>
      <c r="H27" s="234"/>
      <c r="I27" s="235"/>
      <c r="J27" s="293"/>
      <c r="K27" s="237"/>
      <c r="L27" s="224"/>
      <c r="M27" s="101"/>
      <c r="N27" s="227">
        <f t="shared" si="1"/>
        <v>71084.800000000003</v>
      </c>
    </row>
    <row r="28" spans="1:14" ht="15.75" x14ac:dyDescent="0.25">
      <c r="B28" s="222">
        <v>44946</v>
      </c>
      <c r="C28" s="223" t="s">
        <v>64</v>
      </c>
      <c r="D28" s="101">
        <v>59473.8</v>
      </c>
      <c r="E28" s="224"/>
      <c r="F28" s="101"/>
      <c r="G28" s="225">
        <f t="shared" si="0"/>
        <v>59473.8</v>
      </c>
      <c r="H28" s="234"/>
      <c r="I28" s="280"/>
      <c r="J28" s="284"/>
      <c r="K28" s="237"/>
      <c r="L28" s="224"/>
      <c r="M28" s="101"/>
      <c r="N28" s="227">
        <f t="shared" si="1"/>
        <v>71084.800000000003</v>
      </c>
    </row>
    <row r="29" spans="1:14" ht="15.75" x14ac:dyDescent="0.25">
      <c r="B29" s="222">
        <v>44947</v>
      </c>
      <c r="C29" s="223" t="s">
        <v>65</v>
      </c>
      <c r="D29" s="101">
        <v>110210.4</v>
      </c>
      <c r="E29" s="224"/>
      <c r="F29" s="101"/>
      <c r="G29" s="225">
        <f t="shared" si="0"/>
        <v>110210.4</v>
      </c>
      <c r="H29" s="234"/>
      <c r="I29" s="280"/>
      <c r="J29" s="284"/>
      <c r="K29" s="237"/>
      <c r="L29" s="224"/>
      <c r="M29" s="101"/>
      <c r="N29" s="227">
        <f t="shared" si="1"/>
        <v>71084.800000000003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/>
      <c r="F30" s="101"/>
      <c r="G30" s="225">
        <f t="shared" si="0"/>
        <v>40856.28</v>
      </c>
      <c r="H30" s="234"/>
      <c r="I30" s="280"/>
      <c r="J30" s="284"/>
      <c r="K30" s="237"/>
      <c r="L30" s="224"/>
      <c r="M30" s="101"/>
      <c r="N30" s="227">
        <f t="shared" si="1"/>
        <v>71084.800000000003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/>
      <c r="F31" s="101"/>
      <c r="G31" s="225">
        <f t="shared" si="0"/>
        <v>109016.94</v>
      </c>
      <c r="H31" s="233"/>
      <c r="I31"/>
      <c r="J31"/>
      <c r="K31" s="5">
        <v>0</v>
      </c>
      <c r="L31" s="224"/>
      <c r="M31" s="101"/>
      <c r="N31" s="227">
        <f t="shared" si="1"/>
        <v>71084.800000000003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/>
      <c r="F32" s="101"/>
      <c r="G32" s="225">
        <f t="shared" si="0"/>
        <v>40107.599999999999</v>
      </c>
      <c r="H32" s="233"/>
      <c r="I32"/>
      <c r="J32"/>
      <c r="K32" s="5">
        <v>0</v>
      </c>
      <c r="L32" s="224"/>
      <c r="M32" s="101"/>
      <c r="N32" s="227">
        <f t="shared" si="1"/>
        <v>71084.800000000003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/>
      <c r="F33" s="101"/>
      <c r="G33" s="225">
        <f t="shared" si="0"/>
        <v>20728.580000000002</v>
      </c>
      <c r="I33"/>
      <c r="J33"/>
      <c r="K33" s="5">
        <v>0</v>
      </c>
      <c r="L33" s="224"/>
      <c r="M33" s="101"/>
      <c r="N33" s="227">
        <f t="shared" si="1"/>
        <v>71084.800000000003</v>
      </c>
    </row>
    <row r="34" spans="2:14" ht="18.75" x14ac:dyDescent="0.3">
      <c r="B34" s="222">
        <v>44951</v>
      </c>
      <c r="C34" s="223" t="s">
        <v>70</v>
      </c>
      <c r="D34" s="101">
        <v>87951</v>
      </c>
      <c r="E34" s="224"/>
      <c r="F34" s="101"/>
      <c r="G34" s="225">
        <f t="shared" si="0"/>
        <v>87951</v>
      </c>
      <c r="I34"/>
      <c r="J34"/>
      <c r="K34" s="167"/>
      <c r="L34" s="224"/>
      <c r="M34" s="101"/>
      <c r="N34" s="227">
        <f t="shared" si="1"/>
        <v>71084.800000000003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/>
      <c r="F35" s="101"/>
      <c r="G35" s="225">
        <f t="shared" si="0"/>
        <v>8081.8</v>
      </c>
      <c r="I35" s="235"/>
      <c r="J35" s="236"/>
      <c r="K35" s="237"/>
      <c r="L35" s="224"/>
      <c r="M35" s="101"/>
      <c r="N35" s="227">
        <f t="shared" si="1"/>
        <v>71084.800000000003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/>
      <c r="F36" s="101"/>
      <c r="G36" s="225">
        <f t="shared" si="0"/>
        <v>14253.22</v>
      </c>
      <c r="I36" s="346"/>
      <c r="J36" s="347"/>
      <c r="K36" s="347"/>
      <c r="L36" s="348"/>
      <c r="M36" s="101"/>
      <c r="N36" s="227">
        <f t="shared" si="1"/>
        <v>71084.800000000003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/>
      <c r="F37" s="101"/>
      <c r="G37" s="225">
        <f t="shared" si="0"/>
        <v>9786.4</v>
      </c>
      <c r="I37" s="346"/>
      <c r="J37" s="347"/>
      <c r="K37" s="347"/>
      <c r="L37" s="348"/>
      <c r="M37" s="101"/>
      <c r="N37" s="227">
        <f t="shared" si="1"/>
        <v>71084.800000000003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71084.800000000003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71084.800000000003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49" t="s">
        <v>35</v>
      </c>
      <c r="J40" s="350"/>
      <c r="K40" s="84"/>
      <c r="L40" s="238"/>
      <c r="M40" s="84"/>
      <c r="N40" s="227">
        <f t="shared" si="1"/>
        <v>71084.800000000003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51"/>
      <c r="J41" s="352"/>
      <c r="K41" s="84"/>
      <c r="L41" s="238"/>
      <c r="M41" s="84"/>
      <c r="N41" s="227">
        <f t="shared" si="1"/>
        <v>71084.800000000003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53"/>
      <c r="J42" s="354"/>
      <c r="K42" s="84"/>
      <c r="L42" s="238"/>
      <c r="M42" s="84"/>
      <c r="N42" s="227">
        <f t="shared" si="1"/>
        <v>71084.800000000003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71084.800000000003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71084.800000000003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71084.800000000003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71084.800000000003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71084.800000000003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71084.800000000003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71084.800000000003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71084.800000000003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71084.800000000003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71084.800000000003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71084.800000000003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71084.800000000003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71084.800000000003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71084.800000000003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71084.800000000003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71084.800000000003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71084.800000000003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71084.800000000003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71084.800000000003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71084.800000000003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71084.800000000003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71084.800000000003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71084.800000000003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0</v>
      </c>
      <c r="G67" s="263">
        <f>SUM(G3:G66)</f>
        <v>1513561.68</v>
      </c>
      <c r="I67" s="355" t="s">
        <v>35</v>
      </c>
      <c r="J67" s="356"/>
      <c r="K67" s="264">
        <f>SUM(K3:K66)</f>
        <v>71084.800000000003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59" t="s">
        <v>36</v>
      </c>
      <c r="I68" s="357"/>
      <c r="J68" s="35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360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J70" s="275"/>
      <c r="M70"/>
    </row>
    <row r="71" spans="2:14" ht="15.75" x14ac:dyDescent="0.25">
      <c r="B71" s="272"/>
      <c r="C71" s="273"/>
      <c r="D71" s="108"/>
      <c r="F71"/>
      <c r="H71" s="233"/>
      <c r="I71" s="276"/>
      <c r="J71" s="277"/>
      <c r="K71" s="9"/>
      <c r="L71" s="278"/>
      <c r="M71"/>
    </row>
    <row r="72" spans="2:14" ht="15" customHeight="1" x14ac:dyDescent="0.25">
      <c r="C72" s="275"/>
      <c r="E72" s="279"/>
      <c r="F72"/>
      <c r="H72" s="233"/>
      <c r="I72" s="280"/>
      <c r="J72" s="281"/>
      <c r="K72" s="282"/>
      <c r="L72" s="282"/>
      <c r="M72"/>
      <c r="N72"/>
    </row>
    <row r="73" spans="2:14" ht="15.75" customHeight="1" x14ac:dyDescent="0.25">
      <c r="C73" s="275"/>
      <c r="E73" s="279"/>
      <c r="F73"/>
      <c r="H73" s="233"/>
      <c r="I73" s="280"/>
      <c r="J73" s="281"/>
      <c r="K73" s="282"/>
      <c r="L73" s="282"/>
      <c r="M73"/>
      <c r="N73"/>
    </row>
    <row r="74" spans="2:14" x14ac:dyDescent="0.25">
      <c r="C74" s="275"/>
      <c r="D74" s="189"/>
      <c r="E74" s="279"/>
      <c r="F74"/>
      <c r="H74" s="233"/>
      <c r="I74" s="280"/>
      <c r="J74" s="281"/>
      <c r="K74" s="282"/>
      <c r="L74" s="282"/>
      <c r="M74"/>
      <c r="N74"/>
    </row>
    <row r="75" spans="2:14" ht="15.75" x14ac:dyDescent="0.25">
      <c r="C75" s="275"/>
      <c r="D75" s="108"/>
      <c r="E75" s="279"/>
      <c r="H75" s="233"/>
      <c r="I75" s="233"/>
      <c r="J75" s="233"/>
      <c r="K75" s="233"/>
      <c r="L75" s="278"/>
      <c r="M75"/>
      <c r="N75"/>
    </row>
    <row r="76" spans="2:14" ht="15.75" x14ac:dyDescent="0.25">
      <c r="C76" s="275"/>
      <c r="D76" s="108"/>
      <c r="E76" s="279"/>
      <c r="H76" s="233"/>
      <c r="I76" s="233"/>
      <c r="J76" s="233"/>
      <c r="K76" s="233"/>
      <c r="L76" s="278"/>
      <c r="M76"/>
      <c r="N76"/>
    </row>
    <row r="77" spans="2:14" ht="15.75" x14ac:dyDescent="0.25">
      <c r="C77" s="275"/>
      <c r="D77" s="108"/>
      <c r="E77" s="279"/>
      <c r="I77"/>
      <c r="J77"/>
      <c r="K77"/>
      <c r="M77"/>
      <c r="N77"/>
    </row>
    <row r="78" spans="2:14" ht="15.75" x14ac:dyDescent="0.25">
      <c r="C78" s="275"/>
      <c r="D78" s="108"/>
      <c r="E78" s="279"/>
      <c r="I78"/>
      <c r="J78"/>
      <c r="K78"/>
      <c r="M78"/>
      <c r="N78"/>
    </row>
    <row r="79" spans="2:14" ht="15.75" x14ac:dyDescent="0.25">
      <c r="C79" s="275"/>
      <c r="D79" s="108"/>
      <c r="E79" s="279"/>
      <c r="I79"/>
      <c r="J79"/>
      <c r="K79"/>
      <c r="M79"/>
      <c r="N79"/>
    </row>
    <row r="80" spans="2:14" ht="15.75" x14ac:dyDescent="0.25">
      <c r="C80" s="275"/>
      <c r="D80" s="108"/>
      <c r="E80" s="279"/>
      <c r="I80"/>
      <c r="J80"/>
      <c r="K80"/>
      <c r="M80"/>
      <c r="N80"/>
    </row>
    <row r="81" spans="3:14" ht="15.75" x14ac:dyDescent="0.25">
      <c r="C81" s="271"/>
      <c r="D81" s="108"/>
      <c r="E81" s="279"/>
      <c r="I81"/>
      <c r="J81"/>
      <c r="K81"/>
      <c r="M81"/>
      <c r="N81"/>
    </row>
    <row r="82" spans="3:14" ht="15.75" x14ac:dyDescent="0.25">
      <c r="C82" s="271"/>
      <c r="D82" s="108"/>
      <c r="E82" s="279"/>
      <c r="I82"/>
      <c r="J82"/>
      <c r="K82"/>
      <c r="M82"/>
      <c r="N82"/>
    </row>
    <row r="83" spans="3:14" ht="15.75" x14ac:dyDescent="0.25">
      <c r="C83" s="271"/>
      <c r="D83" s="108"/>
      <c r="E83" s="279"/>
      <c r="I83"/>
      <c r="J83"/>
      <c r="K83"/>
      <c r="M83"/>
      <c r="N83"/>
    </row>
    <row r="84" spans="3:14" ht="15.75" x14ac:dyDescent="0.25">
      <c r="C84" s="271"/>
      <c r="D84" s="108"/>
      <c r="E84" s="279"/>
      <c r="I84"/>
      <c r="J84"/>
      <c r="K84"/>
      <c r="M84"/>
      <c r="N84"/>
    </row>
    <row r="85" spans="3:14" ht="15.75" x14ac:dyDescent="0.25">
      <c r="C85" s="271"/>
      <c r="D85" s="108"/>
      <c r="E85" s="279"/>
      <c r="I85"/>
      <c r="J85"/>
      <c r="K85"/>
      <c r="M85"/>
      <c r="N85"/>
    </row>
    <row r="86" spans="3:14" ht="15.75" x14ac:dyDescent="0.25">
      <c r="C86" s="271"/>
      <c r="D86" s="108"/>
      <c r="E86" s="279"/>
      <c r="I86"/>
      <c r="J86"/>
      <c r="K86"/>
      <c r="M86"/>
      <c r="N86"/>
    </row>
    <row r="87" spans="3:14" ht="15.75" x14ac:dyDescent="0.25">
      <c r="C87" s="271"/>
      <c r="D87" s="108"/>
      <c r="E87" s="279"/>
      <c r="I87"/>
      <c r="J87"/>
      <c r="K87"/>
      <c r="M87"/>
      <c r="N87"/>
    </row>
    <row r="88" spans="3:14" ht="15.75" x14ac:dyDescent="0.25">
      <c r="C88" s="271"/>
      <c r="D88" s="108"/>
      <c r="E88" s="279"/>
      <c r="I88"/>
      <c r="J88"/>
      <c r="K88"/>
      <c r="M88"/>
      <c r="N88"/>
    </row>
    <row r="89" spans="3:14" ht="15.75" x14ac:dyDescent="0.25">
      <c r="C89" s="271"/>
      <c r="D89" s="108"/>
      <c r="E89" s="279"/>
      <c r="I89"/>
      <c r="J89"/>
      <c r="K89"/>
      <c r="M89"/>
      <c r="N89"/>
    </row>
    <row r="90" spans="3:14" ht="15.75" x14ac:dyDescent="0.25">
      <c r="C90" s="271"/>
      <c r="D90" s="108"/>
      <c r="E90" s="279"/>
      <c r="I90"/>
      <c r="J90"/>
      <c r="K90"/>
      <c r="M90"/>
      <c r="N90"/>
    </row>
    <row r="91" spans="3:14" ht="15.75" x14ac:dyDescent="0.25">
      <c r="C91" s="271"/>
      <c r="D91" s="108"/>
      <c r="E91" s="279"/>
      <c r="I91"/>
      <c r="J91"/>
      <c r="K91"/>
      <c r="M91"/>
      <c r="N91"/>
    </row>
    <row r="92" spans="3:14" ht="15.75" x14ac:dyDescent="0.25">
      <c r="C92" s="271"/>
      <c r="D92" s="108"/>
      <c r="E92" s="279"/>
      <c r="I92"/>
      <c r="J92"/>
      <c r="K92"/>
      <c r="M92"/>
      <c r="N92"/>
    </row>
    <row r="93" spans="3:14" ht="15.75" x14ac:dyDescent="0.25">
      <c r="C93" s="271"/>
      <c r="D93" s="108"/>
      <c r="E93" s="279"/>
      <c r="I93"/>
      <c r="J93"/>
      <c r="K93"/>
      <c r="M93"/>
      <c r="N93"/>
    </row>
    <row r="94" spans="3:14" ht="15.75" x14ac:dyDescent="0.25">
      <c r="C94" s="271"/>
      <c r="D94" s="108"/>
      <c r="E94" s="279"/>
      <c r="I94"/>
      <c r="J94"/>
      <c r="K94"/>
      <c r="M94"/>
      <c r="N94"/>
    </row>
    <row r="95" spans="3:14" ht="15.75" x14ac:dyDescent="0.25">
      <c r="C95" s="271"/>
      <c r="D95" s="108"/>
      <c r="E95" s="279"/>
      <c r="I95"/>
      <c r="J95"/>
      <c r="K95"/>
      <c r="M95"/>
      <c r="N95"/>
    </row>
    <row r="96" spans="3:14" ht="15.75" x14ac:dyDescent="0.25">
      <c r="C96" s="271"/>
      <c r="D96" s="108"/>
      <c r="E96" s="279"/>
      <c r="I96"/>
      <c r="J96"/>
      <c r="K96"/>
      <c r="M96"/>
      <c r="N96"/>
    </row>
    <row r="97" spans="3:14" x14ac:dyDescent="0.25">
      <c r="C97" s="271"/>
      <c r="D97" s="189"/>
      <c r="E97" s="279"/>
      <c r="I97"/>
      <c r="J97"/>
      <c r="K97"/>
      <c r="M97"/>
      <c r="N97"/>
    </row>
    <row r="98" spans="3:14" x14ac:dyDescent="0.25">
      <c r="C98" s="271"/>
      <c r="D98" s="189"/>
      <c r="E98" s="279"/>
      <c r="I98"/>
      <c r="J98"/>
      <c r="K98"/>
      <c r="M98"/>
      <c r="N98"/>
    </row>
    <row r="99" spans="3:14" x14ac:dyDescent="0.25">
      <c r="C99" s="271"/>
      <c r="D99" s="189"/>
      <c r="E99" s="279"/>
      <c r="I99"/>
      <c r="J99"/>
      <c r="K99"/>
      <c r="M99"/>
      <c r="N99"/>
    </row>
    <row r="100" spans="3:14" x14ac:dyDescent="0.25">
      <c r="C100" s="271"/>
      <c r="D100" s="189"/>
      <c r="E100" s="279"/>
      <c r="I100"/>
      <c r="J100"/>
      <c r="K100"/>
      <c r="M100"/>
      <c r="N100"/>
    </row>
    <row r="101" spans="3:14" x14ac:dyDescent="0.25">
      <c r="C101" s="271"/>
      <c r="D101" s="189"/>
      <c r="E101" s="279"/>
      <c r="I101"/>
      <c r="J101"/>
      <c r="K101"/>
      <c r="M101"/>
      <c r="N101"/>
    </row>
    <row r="102" spans="3:14" x14ac:dyDescent="0.25">
      <c r="C102" s="271"/>
      <c r="E102" s="279"/>
      <c r="I102"/>
      <c r="J102"/>
      <c r="K102"/>
      <c r="M102"/>
      <c r="N102"/>
    </row>
    <row r="103" spans="3:14" x14ac:dyDescent="0.25">
      <c r="C103" s="271"/>
      <c r="E103" s="279"/>
      <c r="I103"/>
      <c r="J103"/>
      <c r="K103"/>
      <c r="M103"/>
      <c r="N103"/>
    </row>
    <row r="104" spans="3:14" x14ac:dyDescent="0.25">
      <c r="C104" s="271"/>
      <c r="E104" s="279"/>
      <c r="I104"/>
      <c r="J104"/>
      <c r="K104"/>
      <c r="M104"/>
      <c r="N104"/>
    </row>
    <row r="105" spans="3:14" x14ac:dyDescent="0.25">
      <c r="C105" s="271"/>
      <c r="E105" s="279"/>
      <c r="I105"/>
      <c r="J105"/>
      <c r="K105"/>
      <c r="M105"/>
      <c r="N105"/>
    </row>
    <row r="106" spans="3:14" x14ac:dyDescent="0.25">
      <c r="C106" s="271"/>
      <c r="E106" s="279"/>
      <c r="I106"/>
      <c r="J106"/>
      <c r="K106"/>
      <c r="M106"/>
      <c r="N106"/>
    </row>
    <row r="107" spans="3:14" x14ac:dyDescent="0.25">
      <c r="C107" s="271"/>
      <c r="E107" s="279"/>
      <c r="I107"/>
      <c r="J107"/>
      <c r="K107"/>
      <c r="M107"/>
      <c r="N107"/>
    </row>
    <row r="108" spans="3:14" x14ac:dyDescent="0.25">
      <c r="C108" s="271"/>
      <c r="E108" s="279"/>
      <c r="I108"/>
      <c r="J108"/>
      <c r="K108"/>
      <c r="M108"/>
      <c r="N108"/>
    </row>
    <row r="109" spans="3:14" x14ac:dyDescent="0.25">
      <c r="C109" s="271"/>
      <c r="E109" s="279"/>
      <c r="I109"/>
      <c r="J109"/>
      <c r="K109"/>
      <c r="M109"/>
      <c r="N109"/>
    </row>
    <row r="110" spans="3:14" x14ac:dyDescent="0.25">
      <c r="C110" s="271"/>
      <c r="E110" s="279"/>
      <c r="I110"/>
      <c r="J110"/>
      <c r="K110"/>
      <c r="M110"/>
      <c r="N110"/>
    </row>
    <row r="111" spans="3:14" x14ac:dyDescent="0.25">
      <c r="C111" s="271"/>
      <c r="E111" s="279"/>
      <c r="I111"/>
      <c r="J111"/>
      <c r="K111"/>
      <c r="M111"/>
      <c r="N111"/>
    </row>
    <row r="112" spans="3:14" x14ac:dyDescent="0.25">
      <c r="C112" s="271"/>
      <c r="E112" s="279"/>
      <c r="I112"/>
      <c r="J112"/>
      <c r="K112"/>
      <c r="M112"/>
      <c r="N112"/>
    </row>
    <row r="113" spans="3:14" x14ac:dyDescent="0.25">
      <c r="C113" s="271"/>
      <c r="E113" s="279"/>
      <c r="I113"/>
      <c r="J113"/>
      <c r="K113"/>
      <c r="M113"/>
      <c r="N113"/>
    </row>
    <row r="114" spans="3:14" x14ac:dyDescent="0.25">
      <c r="C114" s="271"/>
      <c r="E114" s="279"/>
      <c r="I114"/>
      <c r="J114"/>
      <c r="K114"/>
      <c r="M114"/>
      <c r="N114"/>
    </row>
    <row r="115" spans="3:14" x14ac:dyDescent="0.25">
      <c r="C115" s="271"/>
      <c r="E115" s="279"/>
      <c r="I115"/>
      <c r="J115"/>
      <c r="K115"/>
      <c r="M115"/>
      <c r="N115"/>
    </row>
    <row r="116" spans="3:14" x14ac:dyDescent="0.25">
      <c r="C116" s="271"/>
      <c r="E116" s="279"/>
      <c r="I116"/>
      <c r="J116"/>
      <c r="K116"/>
      <c r="M116"/>
      <c r="N116"/>
    </row>
    <row r="117" spans="3:14" x14ac:dyDescent="0.25">
      <c r="C117" s="271"/>
      <c r="E117" s="279"/>
      <c r="I117"/>
      <c r="J117"/>
      <c r="K117"/>
      <c r="M117"/>
      <c r="N117"/>
    </row>
    <row r="118" spans="3:14" x14ac:dyDescent="0.25">
      <c r="C118" s="271"/>
      <c r="E118" s="279"/>
      <c r="I118"/>
      <c r="J118"/>
      <c r="K118"/>
      <c r="M118"/>
      <c r="N118"/>
    </row>
    <row r="119" spans="3:14" x14ac:dyDescent="0.25">
      <c r="C119" s="271"/>
      <c r="E119" s="279"/>
      <c r="I119"/>
      <c r="J119"/>
      <c r="K119"/>
      <c r="M119"/>
      <c r="N119"/>
    </row>
    <row r="120" spans="3:14" x14ac:dyDescent="0.25">
      <c r="C120" s="271"/>
      <c r="E120" s="279"/>
      <c r="I120"/>
      <c r="J120"/>
      <c r="K120"/>
      <c r="M120"/>
      <c r="N120"/>
    </row>
    <row r="121" spans="3:14" x14ac:dyDescent="0.25">
      <c r="C121" s="271"/>
      <c r="E121" s="279"/>
      <c r="I121"/>
      <c r="J121"/>
      <c r="K121"/>
      <c r="M121"/>
      <c r="N121"/>
    </row>
    <row r="122" spans="3:14" x14ac:dyDescent="0.25">
      <c r="C122" s="271"/>
      <c r="E122" s="279"/>
      <c r="I122"/>
      <c r="J122"/>
      <c r="K122"/>
      <c r="M122"/>
      <c r="N122"/>
    </row>
    <row r="123" spans="3:14" x14ac:dyDescent="0.25">
      <c r="C123" s="271"/>
      <c r="E123" s="279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F23" activePane="bottomRight" state="frozen"/>
      <selection pane="topRight" activeCell="D1" sqref="D1"/>
      <selection pane="bottomLeft" activeCell="A5" sqref="A5"/>
      <selection pane="bottomRight" activeCell="Q37" sqref="Q3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39"/>
      <c r="C1" s="341" t="s">
        <v>120</v>
      </c>
      <c r="D1" s="342"/>
      <c r="E1" s="342"/>
      <c r="F1" s="342"/>
      <c r="G1" s="342"/>
      <c r="H1" s="342"/>
      <c r="I1" s="342"/>
      <c r="J1" s="342"/>
      <c r="K1" s="342"/>
      <c r="L1" s="342"/>
      <c r="M1" s="342"/>
    </row>
    <row r="2" spans="1:18" ht="16.5" thickBot="1" x14ac:dyDescent="0.3">
      <c r="B2" s="34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43" t="s">
        <v>0</v>
      </c>
      <c r="C3" s="344"/>
      <c r="D3" s="14"/>
      <c r="E3" s="15"/>
      <c r="F3" s="16"/>
      <c r="H3" s="345" t="s">
        <v>1</v>
      </c>
      <c r="I3" s="345"/>
      <c r="K3" s="18"/>
      <c r="L3" s="19"/>
      <c r="M3" s="20"/>
      <c r="P3" s="337" t="s">
        <v>2</v>
      </c>
      <c r="R3" s="310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12" t="s">
        <v>5</v>
      </c>
      <c r="F4" s="313"/>
      <c r="H4" s="314" t="s">
        <v>6</v>
      </c>
      <c r="I4" s="315"/>
      <c r="J4" s="25"/>
      <c r="K4" s="26"/>
      <c r="L4" s="27"/>
      <c r="M4" s="28" t="s">
        <v>7</v>
      </c>
      <c r="N4" s="29" t="s">
        <v>8</v>
      </c>
      <c r="P4" s="338"/>
      <c r="Q4" s="30" t="s">
        <v>9</v>
      </c>
      <c r="R4" s="311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>N5+M5+L5+I5+C5</f>
        <v>128033.5</v>
      </c>
      <c r="Q5" s="45">
        <f t="shared" ref="Q5:Q47" si="0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>N6+M6+L6+I6+C6</f>
        <v>121278</v>
      </c>
      <c r="Q6" s="45">
        <f t="shared" si="0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>N7+M7+L7+I7+C7</f>
        <v>150233</v>
      </c>
      <c r="Q7" s="45">
        <v>0</v>
      </c>
      <c r="R7" s="285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ref="P8:P9" si="1">N8+M8+L8+I8+C8</f>
        <v>103265</v>
      </c>
      <c r="Q8" s="45">
        <v>0</v>
      </c>
      <c r="R8" s="285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1"/>
        <v>138587</v>
      </c>
      <c r="Q9" s="45">
        <f t="shared" si="0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>N10+M10+L10+I10+C10</f>
        <v>149140</v>
      </c>
      <c r="Q10" s="45">
        <f t="shared" si="0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0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0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4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0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0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5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0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0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0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8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0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9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8">
        <f t="shared" si="0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</f>
        <v>223</v>
      </c>
      <c r="N36" s="43">
        <v>0</v>
      </c>
      <c r="P36" s="69">
        <f t="shared" si="2"/>
        <v>22711</v>
      </c>
      <c r="Q36" s="288">
        <f t="shared" si="0"/>
        <v>-73292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0</v>
      </c>
      <c r="N37" s="43">
        <v>6544</v>
      </c>
      <c r="P37" s="69">
        <f t="shared" si="2"/>
        <v>15423</v>
      </c>
      <c r="Q37" s="288">
        <f t="shared" si="0"/>
        <v>-77333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44961</v>
      </c>
      <c r="K41" s="48" t="s">
        <v>128</v>
      </c>
      <c r="L41" s="49">
        <v>23359.65</v>
      </c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44968</v>
      </c>
      <c r="K42" s="48" t="s">
        <v>137</v>
      </c>
      <c r="L42" s="49">
        <v>25599</v>
      </c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44975</v>
      </c>
      <c r="K43" s="48" t="s">
        <v>148</v>
      </c>
      <c r="L43" s="49">
        <v>24057</v>
      </c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44982</v>
      </c>
      <c r="K44" s="48" t="s">
        <v>157</v>
      </c>
      <c r="L44" s="49">
        <v>23456.5</v>
      </c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42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21">
        <f>SUM(M5:M40)</f>
        <v>1813712.8699999999</v>
      </c>
      <c r="N49" s="321">
        <f>SUM(N5:N40)</f>
        <v>1314937</v>
      </c>
      <c r="P49" s="111">
        <f>SUM(P5:P40)</f>
        <v>3805932.8699999996</v>
      </c>
      <c r="Q49" s="333">
        <f>SUM(Q5:Q40)</f>
        <v>-151621.13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22"/>
      <c r="N50" s="322"/>
      <c r="P50" s="44"/>
      <c r="Q50" s="334"/>
      <c r="R50" s="112">
        <f>SUM(R5:R49)</f>
        <v>16567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35">
        <f>M49+N49</f>
        <v>3128649.87</v>
      </c>
      <c r="N53" s="336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563153.5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177943.15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29" t="s">
        <v>15</v>
      </c>
      <c r="I77" s="330"/>
      <c r="J77" s="154"/>
      <c r="K77" s="331">
        <f>I75+L75</f>
        <v>253818.65</v>
      </c>
      <c r="L77" s="332"/>
      <c r="M77" s="155"/>
      <c r="N77" s="155"/>
      <c r="P77" s="44"/>
      <c r="Q77" s="19"/>
    </row>
    <row r="78" spans="1:17" x14ac:dyDescent="0.25">
      <c r="D78" s="323" t="s">
        <v>16</v>
      </c>
      <c r="E78" s="323"/>
      <c r="F78" s="156">
        <f>F75-K77-C75</f>
        <v>3123814.85</v>
      </c>
      <c r="I78" s="157"/>
      <c r="J78" s="158"/>
    </row>
    <row r="79" spans="1:17" ht="18.75" x14ac:dyDescent="0.3">
      <c r="D79" s="324" t="s">
        <v>17</v>
      </c>
      <c r="E79" s="324"/>
      <c r="F79" s="101">
        <v>0</v>
      </c>
      <c r="I79" s="325" t="s">
        <v>18</v>
      </c>
      <c r="J79" s="326"/>
      <c r="K79" s="327">
        <f>F81+F82+F83</f>
        <v>3123814.85</v>
      </c>
      <c r="L79" s="327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3123814.85</v>
      </c>
      <c r="H81" s="168"/>
      <c r="I81" s="169" t="s">
        <v>21</v>
      </c>
      <c r="J81" s="170"/>
      <c r="K81" s="328">
        <f>-C4</f>
        <v>-3504178.07</v>
      </c>
      <c r="L81" s="327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/>
      <c r="D83" s="316" t="s">
        <v>24</v>
      </c>
      <c r="E83" s="317"/>
      <c r="F83" s="173">
        <v>0</v>
      </c>
      <c r="I83" s="318" t="s">
        <v>25</v>
      </c>
      <c r="J83" s="319"/>
      <c r="K83" s="320">
        <f>K79+K81</f>
        <v>-380363.21999999974</v>
      </c>
      <c r="L83" s="32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23"/>
  <sheetViews>
    <sheetView tabSelected="1" workbookViewId="0">
      <selection activeCell="C5" sqref="C5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3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/>
      <c r="E3" s="218"/>
      <c r="F3" s="217"/>
      <c r="G3" s="219">
        <f>D3-F3</f>
        <v>0</v>
      </c>
      <c r="I3" s="290"/>
      <c r="J3" s="291"/>
      <c r="K3" s="292"/>
      <c r="L3" s="218"/>
      <c r="M3" s="220"/>
      <c r="N3" s="221">
        <f>K3-M3</f>
        <v>0</v>
      </c>
    </row>
    <row r="4" spans="2:14" ht="18.75" x14ac:dyDescent="0.3">
      <c r="B4" s="222"/>
      <c r="C4" s="223"/>
      <c r="D4" s="101"/>
      <c r="E4" s="224"/>
      <c r="F4" s="101"/>
      <c r="G4" s="225">
        <f t="shared" ref="G4:G65" si="0">D4-F4</f>
        <v>0</v>
      </c>
      <c r="H4" s="226"/>
      <c r="I4" s="290"/>
      <c r="J4" s="291"/>
      <c r="K4" s="292"/>
      <c r="L4" s="218"/>
      <c r="M4" s="220"/>
      <c r="N4" s="227">
        <f>N3+K4-M4</f>
        <v>0</v>
      </c>
    </row>
    <row r="5" spans="2:14" ht="15.75" x14ac:dyDescent="0.25">
      <c r="B5" s="222"/>
      <c r="C5" s="223"/>
      <c r="D5" s="101"/>
      <c r="E5" s="224"/>
      <c r="F5" s="101"/>
      <c r="G5" s="225">
        <f t="shared" si="0"/>
        <v>0</v>
      </c>
      <c r="I5" s="290"/>
      <c r="J5" s="291"/>
      <c r="K5" s="292"/>
      <c r="L5" s="218"/>
      <c r="M5" s="220"/>
      <c r="N5" s="227">
        <f t="shared" ref="N5:N65" si="1">N4+K5-M5</f>
        <v>0</v>
      </c>
    </row>
    <row r="6" spans="2:14" ht="15.75" x14ac:dyDescent="0.25">
      <c r="B6" s="222"/>
      <c r="C6" s="223"/>
      <c r="D6" s="101"/>
      <c r="E6" s="224"/>
      <c r="F6" s="101"/>
      <c r="G6" s="225">
        <f t="shared" si="0"/>
        <v>0</v>
      </c>
      <c r="I6" s="290"/>
      <c r="J6" s="291"/>
      <c r="K6" s="292"/>
      <c r="L6" s="218"/>
      <c r="M6" s="220"/>
      <c r="N6" s="227">
        <f t="shared" si="1"/>
        <v>0</v>
      </c>
    </row>
    <row r="7" spans="2:14" ht="15.75" x14ac:dyDescent="0.25">
      <c r="B7" s="222"/>
      <c r="C7" s="223"/>
      <c r="D7" s="101"/>
      <c r="E7" s="224"/>
      <c r="F7" s="101"/>
      <c r="G7" s="225">
        <f t="shared" si="0"/>
        <v>0</v>
      </c>
      <c r="I7" s="290"/>
      <c r="J7" s="291"/>
      <c r="K7" s="292"/>
      <c r="L7" s="218"/>
      <c r="M7" s="220"/>
      <c r="N7" s="227">
        <f t="shared" si="1"/>
        <v>0</v>
      </c>
    </row>
    <row r="8" spans="2:14" ht="15.75" x14ac:dyDescent="0.25">
      <c r="B8" s="222"/>
      <c r="C8" s="223"/>
      <c r="D8" s="101"/>
      <c r="E8" s="224"/>
      <c r="F8" s="101"/>
      <c r="G8" s="225">
        <f t="shared" si="0"/>
        <v>0</v>
      </c>
      <c r="I8" s="290"/>
      <c r="J8" s="291"/>
      <c r="K8" s="292"/>
      <c r="L8" s="218"/>
      <c r="M8" s="220"/>
      <c r="N8" s="227">
        <f t="shared" si="1"/>
        <v>0</v>
      </c>
    </row>
    <row r="9" spans="2:14" ht="15.75" x14ac:dyDescent="0.25">
      <c r="B9" s="222"/>
      <c r="C9" s="223"/>
      <c r="D9" s="101"/>
      <c r="E9" s="224"/>
      <c r="F9" s="101"/>
      <c r="G9" s="225">
        <f t="shared" si="0"/>
        <v>0</v>
      </c>
      <c r="I9" s="228"/>
      <c r="J9" s="289"/>
      <c r="K9" s="230"/>
      <c r="L9" s="218"/>
      <c r="M9" s="220"/>
      <c r="N9" s="227">
        <f t="shared" si="1"/>
        <v>0</v>
      </c>
    </row>
    <row r="10" spans="2:14" ht="18.75" x14ac:dyDescent="0.3">
      <c r="B10" s="222"/>
      <c r="C10" s="223"/>
      <c r="D10" s="101"/>
      <c r="E10" s="224"/>
      <c r="F10" s="101"/>
      <c r="G10" s="225">
        <f t="shared" si="0"/>
        <v>0</v>
      </c>
      <c r="H10" s="226"/>
      <c r="I10" s="290"/>
      <c r="J10" s="291"/>
      <c r="K10" s="292"/>
      <c r="L10" s="218"/>
      <c r="M10" s="220"/>
      <c r="N10" s="227">
        <f t="shared" si="1"/>
        <v>0</v>
      </c>
    </row>
    <row r="11" spans="2:14" ht="15.75" x14ac:dyDescent="0.25">
      <c r="B11" s="222"/>
      <c r="C11" s="223"/>
      <c r="D11" s="101"/>
      <c r="E11" s="224"/>
      <c r="F11" s="101"/>
      <c r="G11" s="225">
        <f t="shared" si="0"/>
        <v>0</v>
      </c>
      <c r="I11" s="228"/>
      <c r="J11" s="289"/>
      <c r="K11" s="230"/>
      <c r="L11" s="218"/>
      <c r="M11" s="220"/>
      <c r="N11" s="227">
        <f t="shared" si="1"/>
        <v>0</v>
      </c>
    </row>
    <row r="12" spans="2:14" ht="15.75" x14ac:dyDescent="0.25">
      <c r="B12" s="222"/>
      <c r="C12" s="223"/>
      <c r="D12" s="101"/>
      <c r="E12" s="224"/>
      <c r="F12" s="101"/>
      <c r="G12" s="225">
        <f t="shared" si="0"/>
        <v>0</v>
      </c>
      <c r="I12" s="228"/>
      <c r="J12" s="289"/>
      <c r="K12" s="230"/>
      <c r="L12" s="218"/>
      <c r="M12" s="220"/>
      <c r="N12" s="227">
        <f t="shared" si="1"/>
        <v>0</v>
      </c>
    </row>
    <row r="13" spans="2:14" ht="15.75" x14ac:dyDescent="0.25">
      <c r="B13" s="222"/>
      <c r="C13" s="223"/>
      <c r="D13" s="101"/>
      <c r="E13" s="224"/>
      <c r="F13" s="101"/>
      <c r="G13" s="225">
        <f t="shared" si="0"/>
        <v>0</v>
      </c>
      <c r="I13" s="290"/>
      <c r="J13" s="291"/>
      <c r="K13" s="292"/>
      <c r="L13" s="218"/>
      <c r="M13" s="220"/>
      <c r="N13" s="227">
        <f t="shared" si="1"/>
        <v>0</v>
      </c>
    </row>
    <row r="14" spans="2:14" ht="15.75" x14ac:dyDescent="0.25">
      <c r="B14" s="222"/>
      <c r="C14" s="223"/>
      <c r="D14" s="101"/>
      <c r="E14" s="224"/>
      <c r="F14" s="101"/>
      <c r="G14" s="225">
        <f t="shared" si="0"/>
        <v>0</v>
      </c>
      <c r="I14" s="290"/>
      <c r="J14" s="291"/>
      <c r="K14" s="292"/>
      <c r="L14" s="218"/>
      <c r="M14" s="220"/>
      <c r="N14" s="227">
        <f t="shared" si="1"/>
        <v>0</v>
      </c>
    </row>
    <row r="15" spans="2:14" ht="15.75" x14ac:dyDescent="0.25">
      <c r="B15" s="222"/>
      <c r="C15" s="223"/>
      <c r="D15" s="101"/>
      <c r="E15" s="224"/>
      <c r="F15" s="101"/>
      <c r="G15" s="225">
        <f t="shared" si="0"/>
        <v>0</v>
      </c>
      <c r="I15" s="228"/>
      <c r="J15" s="289"/>
      <c r="K15" s="230"/>
      <c r="L15" s="218"/>
      <c r="M15" s="220"/>
      <c r="N15" s="227">
        <f t="shared" si="1"/>
        <v>0</v>
      </c>
    </row>
    <row r="16" spans="2:14" ht="15.75" x14ac:dyDescent="0.25">
      <c r="B16" s="222"/>
      <c r="C16" s="223"/>
      <c r="D16" s="101"/>
      <c r="E16" s="224"/>
      <c r="F16" s="101"/>
      <c r="G16" s="225">
        <f t="shared" si="0"/>
        <v>0</v>
      </c>
      <c r="I16" s="290"/>
      <c r="J16" s="291"/>
      <c r="K16" s="292"/>
      <c r="L16" s="218"/>
      <c r="M16" s="220"/>
      <c r="N16" s="227">
        <f t="shared" si="1"/>
        <v>0</v>
      </c>
    </row>
    <row r="17" spans="1:14" ht="15.75" x14ac:dyDescent="0.25">
      <c r="B17" s="222"/>
      <c r="C17" s="223"/>
      <c r="D17" s="101"/>
      <c r="E17" s="224"/>
      <c r="F17" s="101"/>
      <c r="G17" s="225">
        <f t="shared" si="0"/>
        <v>0</v>
      </c>
      <c r="I17" s="228"/>
      <c r="J17" s="289"/>
      <c r="K17" s="230"/>
      <c r="L17" s="218"/>
      <c r="M17" s="220"/>
      <c r="N17" s="227">
        <f t="shared" si="1"/>
        <v>0</v>
      </c>
    </row>
    <row r="18" spans="1:14" ht="15.75" x14ac:dyDescent="0.25">
      <c r="B18" s="222"/>
      <c r="C18" s="223"/>
      <c r="D18" s="101"/>
      <c r="E18" s="224"/>
      <c r="F18" s="101"/>
      <c r="G18" s="225">
        <f t="shared" si="0"/>
        <v>0</v>
      </c>
      <c r="I18" s="228"/>
      <c r="J18" s="289"/>
      <c r="K18" s="230"/>
      <c r="L18" s="218"/>
      <c r="M18" s="220"/>
      <c r="N18" s="227">
        <f t="shared" si="1"/>
        <v>0</v>
      </c>
    </row>
    <row r="19" spans="1:14" ht="15.75" x14ac:dyDescent="0.25">
      <c r="B19" s="222"/>
      <c r="C19" s="223"/>
      <c r="D19" s="101"/>
      <c r="E19" s="224"/>
      <c r="F19" s="101"/>
      <c r="G19" s="225">
        <f t="shared" si="0"/>
        <v>0</v>
      </c>
      <c r="I19" s="290"/>
      <c r="J19" s="291"/>
      <c r="K19" s="292"/>
      <c r="L19" s="218"/>
      <c r="M19" s="220"/>
      <c r="N19" s="227">
        <f t="shared" si="1"/>
        <v>0</v>
      </c>
    </row>
    <row r="20" spans="1:14" ht="17.25" x14ac:dyDescent="0.3">
      <c r="B20" s="222"/>
      <c r="C20" s="223"/>
      <c r="D20" s="101"/>
      <c r="E20" s="224"/>
      <c r="F20" s="101"/>
      <c r="G20" s="225">
        <f t="shared" si="0"/>
        <v>0</v>
      </c>
      <c r="I20" s="228"/>
      <c r="J20" s="289"/>
      <c r="K20" s="230"/>
      <c r="L20" s="218"/>
      <c r="M20" s="231"/>
      <c r="N20" s="227">
        <f t="shared" si="1"/>
        <v>0</v>
      </c>
    </row>
    <row r="21" spans="1:14" ht="17.25" x14ac:dyDescent="0.3">
      <c r="B21" s="222"/>
      <c r="C21" s="223"/>
      <c r="D21" s="101"/>
      <c r="E21" s="224"/>
      <c r="F21" s="101"/>
      <c r="G21" s="225">
        <f t="shared" si="0"/>
        <v>0</v>
      </c>
      <c r="I21" s="290"/>
      <c r="J21" s="291"/>
      <c r="K21" s="292"/>
      <c r="L21" s="218"/>
      <c r="M21" s="231"/>
      <c r="N21" s="227">
        <f t="shared" si="1"/>
        <v>0</v>
      </c>
    </row>
    <row r="22" spans="1:14" ht="18.75" x14ac:dyDescent="0.3">
      <c r="B22" s="222"/>
      <c r="C22" s="223"/>
      <c r="D22" s="101"/>
      <c r="E22" s="224"/>
      <c r="F22" s="101"/>
      <c r="G22" s="225">
        <f t="shared" si="0"/>
        <v>0</v>
      </c>
      <c r="H22" s="232"/>
      <c r="I22" s="235"/>
      <c r="J22" s="293"/>
      <c r="K22" s="237"/>
      <c r="L22" s="218"/>
      <c r="M22" s="231"/>
      <c r="N22" s="227">
        <f t="shared" si="1"/>
        <v>0</v>
      </c>
    </row>
    <row r="23" spans="1:14" ht="15.75" x14ac:dyDescent="0.25">
      <c r="B23" s="222"/>
      <c r="C23" s="223"/>
      <c r="D23" s="101"/>
      <c r="E23" s="224"/>
      <c r="F23" s="101"/>
      <c r="G23" s="225">
        <f t="shared" si="0"/>
        <v>0</v>
      </c>
      <c r="H23" s="233"/>
      <c r="I23" s="235"/>
      <c r="J23" s="293"/>
      <c r="K23" s="237"/>
      <c r="L23" s="224"/>
      <c r="M23" s="101"/>
      <c r="N23" s="227">
        <f t="shared" si="1"/>
        <v>0</v>
      </c>
    </row>
    <row r="24" spans="1:14" ht="21" customHeight="1" x14ac:dyDescent="0.25">
      <c r="B24" s="222"/>
      <c r="C24" s="223"/>
      <c r="D24" s="101"/>
      <c r="E24" s="224"/>
      <c r="F24" s="101"/>
      <c r="G24" s="225">
        <f t="shared" si="0"/>
        <v>0</v>
      </c>
      <c r="H24" s="233"/>
      <c r="I24" s="235"/>
      <c r="J24" s="293"/>
      <c r="K24" s="237"/>
      <c r="L24" s="224"/>
      <c r="M24" s="101"/>
      <c r="N24" s="227">
        <f t="shared" si="1"/>
        <v>0</v>
      </c>
    </row>
    <row r="25" spans="1:14" ht="15.75" x14ac:dyDescent="0.25">
      <c r="B25" s="222"/>
      <c r="C25" s="223"/>
      <c r="D25" s="101"/>
      <c r="E25" s="224"/>
      <c r="F25" s="101"/>
      <c r="G25" s="225">
        <f t="shared" si="0"/>
        <v>0</v>
      </c>
      <c r="H25" s="234"/>
      <c r="I25" s="235"/>
      <c r="J25" s="293"/>
      <c r="K25" s="237"/>
      <c r="L25" s="224"/>
      <c r="M25" s="101"/>
      <c r="N25" s="227">
        <f t="shared" si="1"/>
        <v>0</v>
      </c>
    </row>
    <row r="26" spans="1:14" ht="15.75" x14ac:dyDescent="0.25">
      <c r="B26" s="222"/>
      <c r="C26" s="223"/>
      <c r="D26" s="101"/>
      <c r="E26" s="224"/>
      <c r="F26" s="101"/>
      <c r="G26" s="225">
        <f t="shared" si="0"/>
        <v>0</v>
      </c>
      <c r="H26" s="234"/>
      <c r="I26" s="235"/>
      <c r="J26" s="293"/>
      <c r="K26" s="237"/>
      <c r="L26" s="224"/>
      <c r="M26" s="101"/>
      <c r="N26" s="227">
        <f t="shared" si="1"/>
        <v>0</v>
      </c>
    </row>
    <row r="27" spans="1:14" ht="15.75" x14ac:dyDescent="0.25">
      <c r="B27" s="222"/>
      <c r="C27" s="223"/>
      <c r="D27" s="101"/>
      <c r="E27" s="224"/>
      <c r="F27" s="101"/>
      <c r="G27" s="225">
        <f t="shared" si="0"/>
        <v>0</v>
      </c>
      <c r="H27" s="234"/>
      <c r="I27" s="235"/>
      <c r="J27" s="293"/>
      <c r="K27" s="237"/>
      <c r="L27" s="224"/>
      <c r="M27" s="101"/>
      <c r="N27" s="227">
        <f t="shared" si="1"/>
        <v>0</v>
      </c>
    </row>
    <row r="28" spans="1:14" ht="15.75" x14ac:dyDescent="0.25">
      <c r="B28" s="222"/>
      <c r="C28" s="223"/>
      <c r="D28" s="101"/>
      <c r="E28" s="224"/>
      <c r="F28" s="101"/>
      <c r="G28" s="225">
        <f t="shared" si="0"/>
        <v>0</v>
      </c>
      <c r="H28" s="234"/>
      <c r="I28" s="280"/>
      <c r="J28" s="284"/>
      <c r="K28" s="237"/>
      <c r="L28" s="224"/>
      <c r="M28" s="101"/>
      <c r="N28" s="227">
        <f t="shared" si="1"/>
        <v>0</v>
      </c>
    </row>
    <row r="29" spans="1:14" ht="15.75" x14ac:dyDescent="0.25">
      <c r="B29" s="222"/>
      <c r="C29" s="223"/>
      <c r="D29" s="101"/>
      <c r="E29" s="224"/>
      <c r="F29" s="101"/>
      <c r="G29" s="225">
        <f t="shared" si="0"/>
        <v>0</v>
      </c>
      <c r="H29" s="234"/>
      <c r="I29" s="280"/>
      <c r="J29" s="284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280"/>
      <c r="J30" s="284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346"/>
      <c r="J36" s="347"/>
      <c r="K36" s="347"/>
      <c r="L36" s="348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346"/>
      <c r="J37" s="347"/>
      <c r="K37" s="347"/>
      <c r="L37" s="348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49" t="s">
        <v>35</v>
      </c>
      <c r="J40" s="350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51"/>
      <c r="J41" s="352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53"/>
      <c r="J42" s="354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0</v>
      </c>
      <c r="E67" s="261"/>
      <c r="F67" s="262">
        <f>SUM(F3:F66)</f>
        <v>0</v>
      </c>
      <c r="G67" s="263">
        <f>SUM(G3:G66)</f>
        <v>0</v>
      </c>
      <c r="I67" s="355" t="s">
        <v>35</v>
      </c>
      <c r="J67" s="356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59" t="s">
        <v>36</v>
      </c>
      <c r="I68" s="361"/>
      <c r="J68" s="36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360"/>
      <c r="I69" s="296"/>
      <c r="J69" s="297"/>
      <c r="K69" s="298"/>
      <c r="L69" s="299"/>
      <c r="M69" s="187"/>
      <c r="N69" s="1"/>
    </row>
    <row r="70" spans="2:14" ht="15.75" x14ac:dyDescent="0.25">
      <c r="B70" s="272"/>
      <c r="C70" s="273"/>
      <c r="D70" s="108"/>
      <c r="F70"/>
      <c r="I70" s="296"/>
      <c r="J70" s="300"/>
      <c r="K70" s="186"/>
      <c r="L70" s="301"/>
      <c r="M70" s="302"/>
    </row>
    <row r="71" spans="2:14" ht="15.75" x14ac:dyDescent="0.25">
      <c r="B71" s="272"/>
      <c r="C71" s="273"/>
      <c r="D71" s="108"/>
      <c r="F71"/>
      <c r="H71" s="233"/>
      <c r="I71" s="303"/>
      <c r="J71" s="304"/>
      <c r="K71" s="189"/>
      <c r="L71" s="305"/>
      <c r="M71" s="302"/>
    </row>
    <row r="72" spans="2:14" ht="15" customHeight="1" x14ac:dyDescent="0.25">
      <c r="C72" s="275"/>
      <c r="E72" s="279"/>
      <c r="F72"/>
      <c r="H72" s="233"/>
      <c r="I72" s="306"/>
      <c r="J72" s="191"/>
      <c r="K72" s="307"/>
      <c r="L72" s="307"/>
      <c r="M72" s="302"/>
      <c r="N72"/>
    </row>
    <row r="73" spans="2:14" ht="15.75" customHeight="1" x14ac:dyDescent="0.25">
      <c r="C73" s="275"/>
      <c r="E73" s="279"/>
      <c r="F73"/>
      <c r="H73" s="233"/>
      <c r="I73" s="306"/>
      <c r="J73" s="191"/>
      <c r="K73" s="307"/>
      <c r="L73" s="307"/>
      <c r="M73" s="302"/>
      <c r="N73"/>
    </row>
    <row r="74" spans="2:14" x14ac:dyDescent="0.25">
      <c r="C74" s="275"/>
      <c r="D74" s="189"/>
      <c r="E74" s="279"/>
      <c r="F74"/>
      <c r="H74" s="233"/>
      <c r="I74" s="306"/>
      <c r="J74" s="191"/>
      <c r="K74" s="307"/>
      <c r="L74" s="307"/>
      <c r="M74" s="302"/>
      <c r="N74"/>
    </row>
    <row r="75" spans="2:14" ht="15.75" x14ac:dyDescent="0.25">
      <c r="C75" s="275"/>
      <c r="D75" s="108"/>
      <c r="E75" s="279"/>
      <c r="H75" s="233"/>
      <c r="I75" s="188"/>
      <c r="J75" s="188"/>
      <c r="K75" s="188"/>
      <c r="L75" s="305"/>
      <c r="M75" s="302"/>
      <c r="N75"/>
    </row>
    <row r="76" spans="2:14" ht="15.75" x14ac:dyDescent="0.25">
      <c r="C76" s="275"/>
      <c r="D76" s="108"/>
      <c r="E76" s="279"/>
      <c r="H76" s="233"/>
      <c r="I76" s="188"/>
      <c r="J76" s="188"/>
      <c r="K76" s="188"/>
      <c r="L76" s="305"/>
      <c r="M76" s="302"/>
      <c r="N76"/>
    </row>
    <row r="77" spans="2:14" ht="15.75" x14ac:dyDescent="0.25">
      <c r="C77" s="275"/>
      <c r="D77" s="108"/>
      <c r="E77" s="279"/>
      <c r="I77" s="302"/>
      <c r="J77" s="302"/>
      <c r="K77" s="302"/>
      <c r="L77" s="301"/>
      <c r="M77" s="302"/>
      <c r="N77"/>
    </row>
    <row r="78" spans="2:14" ht="15.75" x14ac:dyDescent="0.25">
      <c r="C78" s="275"/>
      <c r="D78" s="108"/>
      <c r="E78" s="279"/>
      <c r="I78" s="302"/>
      <c r="J78" s="302"/>
      <c r="K78" s="302"/>
      <c r="L78" s="301"/>
      <c r="M78" s="302"/>
      <c r="N78"/>
    </row>
    <row r="79" spans="2:14" ht="15.75" x14ac:dyDescent="0.25">
      <c r="C79" s="275"/>
      <c r="D79" s="108"/>
      <c r="E79" s="279"/>
      <c r="I79" s="302"/>
      <c r="J79" s="302"/>
      <c r="K79" s="302"/>
      <c r="L79" s="301"/>
      <c r="M79" s="302"/>
      <c r="N79"/>
    </row>
    <row r="80" spans="2:14" ht="15.75" x14ac:dyDescent="0.25">
      <c r="C80" s="275"/>
      <c r="D80" s="108"/>
      <c r="E80" s="279"/>
      <c r="I80"/>
      <c r="J80"/>
      <c r="K80"/>
      <c r="M80"/>
      <c r="N80"/>
    </row>
    <row r="81" spans="3:14" ht="15.75" x14ac:dyDescent="0.25">
      <c r="C81" s="271"/>
      <c r="D81" s="108"/>
      <c r="E81" s="279"/>
      <c r="I81"/>
      <c r="J81"/>
      <c r="K81"/>
      <c r="M81"/>
      <c r="N81"/>
    </row>
    <row r="82" spans="3:14" ht="15.75" x14ac:dyDescent="0.25">
      <c r="C82" s="271"/>
      <c r="D82" s="108"/>
      <c r="E82" s="279"/>
      <c r="I82"/>
      <c r="J82"/>
      <c r="K82"/>
      <c r="M82"/>
      <c r="N82"/>
    </row>
    <row r="83" spans="3:14" ht="15.75" x14ac:dyDescent="0.25">
      <c r="C83" s="271"/>
      <c r="D83" s="108"/>
      <c r="E83" s="279"/>
      <c r="I83"/>
      <c r="J83"/>
      <c r="K83"/>
      <c r="M83"/>
      <c r="N83"/>
    </row>
    <row r="84" spans="3:14" ht="15.75" x14ac:dyDescent="0.25">
      <c r="C84" s="271"/>
      <c r="D84" s="108"/>
      <c r="E84" s="279"/>
      <c r="I84"/>
      <c r="J84"/>
      <c r="K84"/>
      <c r="M84"/>
      <c r="N84"/>
    </row>
    <row r="85" spans="3:14" ht="15.75" x14ac:dyDescent="0.25">
      <c r="C85" s="271"/>
      <c r="D85" s="108"/>
      <c r="E85" s="279"/>
      <c r="I85"/>
      <c r="J85"/>
      <c r="K85"/>
      <c r="M85"/>
      <c r="N85"/>
    </row>
    <row r="86" spans="3:14" ht="15.75" x14ac:dyDescent="0.25">
      <c r="C86" s="271"/>
      <c r="D86" s="108"/>
      <c r="E86" s="279"/>
      <c r="I86"/>
      <c r="J86"/>
      <c r="K86"/>
      <c r="M86"/>
      <c r="N86"/>
    </row>
    <row r="87" spans="3:14" ht="15.75" x14ac:dyDescent="0.25">
      <c r="C87" s="271"/>
      <c r="D87" s="108"/>
      <c r="E87" s="279"/>
      <c r="I87"/>
      <c r="J87"/>
      <c r="K87"/>
      <c r="M87"/>
      <c r="N87"/>
    </row>
    <row r="88" spans="3:14" ht="15.75" x14ac:dyDescent="0.25">
      <c r="C88" s="271"/>
      <c r="D88" s="108"/>
      <c r="E88" s="279"/>
      <c r="I88"/>
      <c r="J88"/>
      <c r="K88"/>
      <c r="M88"/>
      <c r="N88"/>
    </row>
    <row r="89" spans="3:14" ht="15.75" x14ac:dyDescent="0.25">
      <c r="C89" s="271"/>
      <c r="D89" s="108"/>
      <c r="E89" s="279"/>
      <c r="I89"/>
      <c r="J89"/>
      <c r="K89"/>
      <c r="M89"/>
      <c r="N89"/>
    </row>
    <row r="90" spans="3:14" ht="15.75" x14ac:dyDescent="0.25">
      <c r="C90" s="271"/>
      <c r="D90" s="108"/>
      <c r="E90" s="279"/>
      <c r="I90"/>
      <c r="J90"/>
      <c r="K90"/>
      <c r="M90"/>
      <c r="N90"/>
    </row>
    <row r="91" spans="3:14" ht="15.75" x14ac:dyDescent="0.25">
      <c r="C91" s="271"/>
      <c r="D91" s="108"/>
      <c r="E91" s="279"/>
      <c r="I91"/>
      <c r="J91"/>
      <c r="K91"/>
      <c r="M91"/>
      <c r="N91"/>
    </row>
    <row r="92" spans="3:14" ht="15.75" x14ac:dyDescent="0.25">
      <c r="C92" s="271"/>
      <c r="D92" s="108"/>
      <c r="E92" s="279"/>
      <c r="I92"/>
      <c r="J92"/>
      <c r="K92"/>
      <c r="M92"/>
      <c r="N92"/>
    </row>
    <row r="93" spans="3:14" ht="15.75" x14ac:dyDescent="0.25">
      <c r="C93" s="271"/>
      <c r="D93" s="108"/>
      <c r="E93" s="279"/>
      <c r="I93"/>
      <c r="J93"/>
      <c r="K93"/>
      <c r="M93"/>
      <c r="N93"/>
    </row>
    <row r="94" spans="3:14" ht="15.75" x14ac:dyDescent="0.25">
      <c r="C94" s="271"/>
      <c r="D94" s="108"/>
      <c r="E94" s="279"/>
      <c r="I94"/>
      <c r="J94"/>
      <c r="K94"/>
      <c r="M94"/>
      <c r="N94"/>
    </row>
    <row r="95" spans="3:14" ht="15.75" x14ac:dyDescent="0.25">
      <c r="C95" s="271"/>
      <c r="D95" s="108"/>
      <c r="E95" s="279"/>
      <c r="I95"/>
      <c r="J95"/>
      <c r="K95"/>
      <c r="M95"/>
      <c r="N95"/>
    </row>
    <row r="96" spans="3:14" ht="15.75" x14ac:dyDescent="0.25">
      <c r="C96" s="271"/>
      <c r="D96" s="108"/>
      <c r="E96" s="279"/>
      <c r="I96"/>
      <c r="J96"/>
      <c r="K96"/>
      <c r="M96"/>
      <c r="N96"/>
    </row>
    <row r="97" spans="3:14" x14ac:dyDescent="0.25">
      <c r="C97" s="271"/>
      <c r="D97" s="189"/>
      <c r="E97" s="279"/>
      <c r="I97"/>
      <c r="J97"/>
      <c r="K97"/>
      <c r="M97"/>
      <c r="N97"/>
    </row>
    <row r="98" spans="3:14" x14ac:dyDescent="0.25">
      <c r="C98" s="271"/>
      <c r="D98" s="189"/>
      <c r="E98" s="279"/>
      <c r="I98"/>
      <c r="J98"/>
      <c r="K98"/>
      <c r="M98"/>
      <c r="N98"/>
    </row>
    <row r="99" spans="3:14" x14ac:dyDescent="0.25">
      <c r="C99" s="271"/>
      <c r="D99" s="189"/>
      <c r="E99" s="279"/>
      <c r="I99"/>
      <c r="J99"/>
      <c r="K99"/>
      <c r="M99"/>
      <c r="N99"/>
    </row>
    <row r="100" spans="3:14" x14ac:dyDescent="0.25">
      <c r="C100" s="271"/>
      <c r="D100" s="189"/>
      <c r="E100" s="279"/>
      <c r="I100"/>
      <c r="J100"/>
      <c r="K100"/>
      <c r="M100"/>
      <c r="N100"/>
    </row>
    <row r="101" spans="3:14" x14ac:dyDescent="0.25">
      <c r="C101" s="271"/>
      <c r="D101" s="189"/>
      <c r="E101" s="279"/>
      <c r="I101"/>
      <c r="J101"/>
      <c r="K101"/>
      <c r="M101"/>
      <c r="N101"/>
    </row>
    <row r="102" spans="3:14" x14ac:dyDescent="0.25">
      <c r="C102" s="271"/>
      <c r="E102" s="279"/>
      <c r="I102"/>
      <c r="J102"/>
      <c r="K102"/>
      <c r="M102"/>
      <c r="N102"/>
    </row>
    <row r="103" spans="3:14" x14ac:dyDescent="0.25">
      <c r="C103" s="271"/>
      <c r="E103" s="279"/>
      <c r="I103"/>
      <c r="J103"/>
      <c r="K103"/>
      <c r="M103"/>
      <c r="N103"/>
    </row>
    <row r="104" spans="3:14" x14ac:dyDescent="0.25">
      <c r="C104" s="271"/>
      <c r="E104" s="279"/>
      <c r="I104"/>
      <c r="J104"/>
      <c r="K104"/>
      <c r="M104"/>
      <c r="N104"/>
    </row>
    <row r="105" spans="3:14" x14ac:dyDescent="0.25">
      <c r="C105" s="271"/>
      <c r="E105" s="279"/>
      <c r="I105"/>
      <c r="J105"/>
      <c r="K105"/>
      <c r="M105"/>
      <c r="N105"/>
    </row>
    <row r="106" spans="3:14" x14ac:dyDescent="0.25">
      <c r="C106" s="271"/>
      <c r="E106" s="279"/>
      <c r="I106"/>
      <c r="J106"/>
      <c r="K106"/>
      <c r="M106"/>
      <c r="N106"/>
    </row>
    <row r="107" spans="3:14" x14ac:dyDescent="0.25">
      <c r="C107" s="271"/>
      <c r="E107" s="279"/>
      <c r="I107"/>
      <c r="J107"/>
      <c r="K107"/>
      <c r="M107"/>
      <c r="N107"/>
    </row>
    <row r="108" spans="3:14" x14ac:dyDescent="0.25">
      <c r="C108" s="271"/>
      <c r="E108" s="279"/>
      <c r="I108"/>
      <c r="J108"/>
      <c r="K108"/>
      <c r="M108"/>
      <c r="N108"/>
    </row>
    <row r="109" spans="3:14" x14ac:dyDescent="0.25">
      <c r="C109" s="271"/>
      <c r="E109" s="279"/>
      <c r="I109"/>
      <c r="J109"/>
      <c r="K109"/>
      <c r="M109"/>
      <c r="N109"/>
    </row>
    <row r="110" spans="3:14" x14ac:dyDescent="0.25">
      <c r="C110" s="271"/>
      <c r="E110" s="279"/>
      <c r="I110"/>
      <c r="J110"/>
      <c r="K110"/>
      <c r="M110"/>
      <c r="N110"/>
    </row>
    <row r="111" spans="3:14" x14ac:dyDescent="0.25">
      <c r="C111" s="271"/>
      <c r="E111" s="279"/>
      <c r="I111"/>
      <c r="J111"/>
      <c r="K111"/>
      <c r="M111"/>
      <c r="N111"/>
    </row>
    <row r="112" spans="3:14" x14ac:dyDescent="0.25">
      <c r="C112" s="271"/>
      <c r="E112" s="279"/>
      <c r="I112"/>
      <c r="J112"/>
      <c r="K112"/>
      <c r="M112"/>
      <c r="N112"/>
    </row>
    <row r="113" spans="3:14" x14ac:dyDescent="0.25">
      <c r="C113" s="271"/>
      <c r="E113" s="279"/>
      <c r="I113"/>
      <c r="J113"/>
      <c r="K113"/>
      <c r="M113"/>
      <c r="N113"/>
    </row>
    <row r="114" spans="3:14" x14ac:dyDescent="0.25">
      <c r="C114" s="271"/>
      <c r="E114" s="279"/>
      <c r="I114"/>
      <c r="J114"/>
      <c r="K114"/>
      <c r="M114"/>
      <c r="N114"/>
    </row>
    <row r="115" spans="3:14" x14ac:dyDescent="0.25">
      <c r="C115" s="271"/>
      <c r="E115" s="279"/>
      <c r="I115"/>
      <c r="J115"/>
      <c r="K115"/>
      <c r="M115"/>
      <c r="N115"/>
    </row>
    <row r="116" spans="3:14" x14ac:dyDescent="0.25">
      <c r="C116" s="271"/>
      <c r="E116" s="279"/>
      <c r="I116"/>
      <c r="J116"/>
      <c r="K116"/>
      <c r="M116"/>
      <c r="N116"/>
    </row>
    <row r="117" spans="3:14" x14ac:dyDescent="0.25">
      <c r="C117" s="271"/>
      <c r="E117" s="279"/>
      <c r="I117"/>
      <c r="J117"/>
      <c r="K117"/>
      <c r="M117"/>
      <c r="N117"/>
    </row>
    <row r="118" spans="3:14" x14ac:dyDescent="0.25">
      <c r="C118" s="271"/>
      <c r="E118" s="279"/>
      <c r="I118"/>
      <c r="J118"/>
      <c r="K118"/>
      <c r="M118"/>
      <c r="N118"/>
    </row>
    <row r="119" spans="3:14" x14ac:dyDescent="0.25">
      <c r="C119" s="271"/>
      <c r="E119" s="279"/>
      <c r="I119"/>
      <c r="J119"/>
      <c r="K119"/>
      <c r="M119"/>
      <c r="N119"/>
    </row>
    <row r="120" spans="3:14" x14ac:dyDescent="0.25">
      <c r="C120" s="271"/>
      <c r="E120" s="279"/>
      <c r="I120"/>
      <c r="J120"/>
      <c r="K120"/>
      <c r="M120"/>
      <c r="N120"/>
    </row>
    <row r="121" spans="3:14" x14ac:dyDescent="0.25">
      <c r="C121" s="271"/>
      <c r="E121" s="279"/>
      <c r="I121"/>
      <c r="J121"/>
      <c r="K121"/>
      <c r="M121"/>
      <c r="N121"/>
    </row>
    <row r="122" spans="3:14" x14ac:dyDescent="0.25">
      <c r="C122" s="271"/>
      <c r="E122" s="279"/>
      <c r="I122"/>
      <c r="J122"/>
      <c r="K122"/>
      <c r="M122"/>
      <c r="N122"/>
    </row>
    <row r="123" spans="3:14" x14ac:dyDescent="0.25">
      <c r="C123" s="271"/>
      <c r="E123" s="279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2023-03-03T20:28:05Z</cp:lastPrinted>
  <dcterms:created xsi:type="dcterms:W3CDTF">2023-01-31T18:18:42Z</dcterms:created>
  <dcterms:modified xsi:type="dcterms:W3CDTF">2023-03-08T21:45:11Z</dcterms:modified>
</cp:coreProperties>
</file>