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195" yWindow="915" windowWidth="16905" windowHeight="10110" firstSheet="17" activeTab="19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Hoja2" sheetId="21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<sst xmlns="http://schemas.openxmlformats.org/spreadsheetml/2006/main" count="1039" uniqueCount="545">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</sst>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5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71"/>
      <c r="C1" s="373" t="s">
        <v>28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18" ht="16.5" thickBot="1" x14ac:dyDescent="0.3">
      <c r="B2" s="372"/>
      <c r="C2" s="2"/>
      <c r="H2" s="4"/>
      <c r="I2" s="5"/>
      <c r="J2" s="6"/>
      <c r="L2" s="7"/>
      <c r="M2" s="5"/>
      <c r="N2" s="8"/>
    </row>
    <row r="3" spans="1:18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1">
        <f>SUM(M5:M39)</f>
        <v>1527030</v>
      </c>
      <c r="N40" s="393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2"/>
      <c r="N41" s="394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50143.28</v>
      </c>
      <c r="L53" s="398"/>
      <c r="M53" s="399">
        <f>N40+M40</f>
        <v>1577043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-1419082.77</v>
      </c>
      <c r="I55" s="403" t="s">
        <v>15</v>
      </c>
      <c r="J55" s="404"/>
      <c r="K55" s="405">
        <f>F57+F58+F59</f>
        <v>296963.46999999997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07">
        <f>-C4</f>
        <v>-221059.7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84" t="s">
        <v>20</v>
      </c>
      <c r="E59" s="385"/>
      <c r="F59" s="129">
        <v>154314.51999999999</v>
      </c>
      <c r="I59" s="386" t="s">
        <v>168</v>
      </c>
      <c r="J59" s="387"/>
      <c r="K59" s="388">
        <f>K55+K57</f>
        <v>75903.76999999996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71"/>
      <c r="C1" s="373" t="s">
        <v>326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1">
        <f>SUM(M5:M39)</f>
        <v>2772689</v>
      </c>
      <c r="N40" s="393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392"/>
      <c r="N41" s="394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60691.69</v>
      </c>
      <c r="L53" s="398"/>
      <c r="M53" s="399">
        <f>N40+M40</f>
        <v>2880043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-2875380.48</v>
      </c>
      <c r="I55" s="403" t="s">
        <v>15</v>
      </c>
      <c r="J55" s="404"/>
      <c r="K55" s="405">
        <f>F57+F58+F59</f>
        <v>247554.74000000008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07">
        <f>-C4</f>
        <v>-149938.81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84" t="s">
        <v>20</v>
      </c>
      <c r="E59" s="385"/>
      <c r="F59" s="129">
        <v>232165.91</v>
      </c>
      <c r="I59" s="386" t="s">
        <v>168</v>
      </c>
      <c r="J59" s="387"/>
      <c r="K59" s="388">
        <f>K55+K57</f>
        <v>97615.93000000008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71"/>
      <c r="C1" s="373" t="s">
        <v>380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1">
        <f>SUM(M5:M39)</f>
        <v>2373103</v>
      </c>
      <c r="N40" s="393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2"/>
      <c r="N41" s="394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79649.720000000016</v>
      </c>
      <c r="L53" s="398"/>
      <c r="M53" s="399">
        <f>N40+M40</f>
        <v>2440411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-2471332.31</v>
      </c>
      <c r="I55" s="403" t="s">
        <v>15</v>
      </c>
      <c r="J55" s="404"/>
      <c r="K55" s="405">
        <f>F57+F58+F59</f>
        <v>214026.38999999972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07">
        <f>-C4</f>
        <v>-232165.91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84" t="s">
        <v>20</v>
      </c>
      <c r="E59" s="385"/>
      <c r="F59" s="129">
        <v>273736.42</v>
      </c>
      <c r="I59" s="386" t="s">
        <v>325</v>
      </c>
      <c r="J59" s="387"/>
      <c r="K59" s="388">
        <f>K55+K57</f>
        <v>-18139.520000000281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71"/>
      <c r="C1" s="373" t="s">
        <v>421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1">
        <f>SUM(M5:M39)</f>
        <v>2375259</v>
      </c>
      <c r="N40" s="393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2"/>
      <c r="N41" s="394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52857.25</v>
      </c>
      <c r="L53" s="398"/>
      <c r="M53" s="399">
        <f>N40+M40</f>
        <v>2436376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-2401197.5699999998</v>
      </c>
      <c r="I55" s="403" t="s">
        <v>15</v>
      </c>
      <c r="J55" s="404"/>
      <c r="K55" s="405">
        <f>F57+F58+F59</f>
        <v>259241.77000000016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07">
        <f>-C4</f>
        <v>-273736.42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84" t="s">
        <v>20</v>
      </c>
      <c r="E59" s="385"/>
      <c r="F59" s="129">
        <v>236400.59</v>
      </c>
      <c r="I59" s="410" t="s">
        <v>325</v>
      </c>
      <c r="J59" s="411"/>
      <c r="K59" s="412">
        <f>K55+K57</f>
        <v>-14494.64999999982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71"/>
      <c r="C1" s="373" t="s">
        <v>465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391">
        <f>SUM(M5:M39)</f>
        <v>3147309.5</v>
      </c>
      <c r="N40" s="393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392"/>
      <c r="N41" s="394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102873.87000000001</v>
      </c>
      <c r="L53" s="398"/>
      <c r="M53" s="399">
        <f>N40+M40</f>
        <v>3223878.5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-3171951.31</v>
      </c>
      <c r="I55" s="403" t="s">
        <v>15</v>
      </c>
      <c r="J55" s="404"/>
      <c r="K55" s="405">
        <f>F57+F58+F59</f>
        <v>265314.0299999998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07">
        <f>-C4</f>
        <v>-236400.59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84" t="s">
        <v>20</v>
      </c>
      <c r="E59" s="385"/>
      <c r="F59" s="129">
        <v>242354.21</v>
      </c>
      <c r="I59" s="410" t="s">
        <v>325</v>
      </c>
      <c r="J59" s="411"/>
      <c r="K59" s="412">
        <f>K55+K57</f>
        <v>28913.439999999799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D41" sqref="D41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60" sqref="C6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71"/>
      <c r="C1" s="373" t="s">
        <v>512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413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391">
        <f>SUM(M5:M39)</f>
        <v>2563550</v>
      </c>
      <c r="N40" s="393">
        <f>SUM(N5:N39)</f>
        <v>77235</v>
      </c>
      <c r="P40" s="32">
        <f t="shared" si="1"/>
        <v>2640785</v>
      </c>
      <c r="Q40" s="284">
        <f>SUM(Q5:Q39)</f>
        <v>0.19999999999708962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392"/>
      <c r="N41" s="394"/>
      <c r="P41" s="32"/>
      <c r="Q41" s="8"/>
    </row>
    <row r="42" spans="1:19" ht="17.25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38141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43603</v>
      </c>
      <c r="L53" s="398"/>
      <c r="M53" s="399">
        <f>N40+M40</f>
        <v>2640785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2576003.7999999998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0</v>
      </c>
      <c r="I55" s="403" t="s">
        <v>15</v>
      </c>
      <c r="J55" s="404"/>
      <c r="K55" s="405">
        <f>F57+F58+F59</f>
        <v>3050954.5599999996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2576003.7999999998</v>
      </c>
      <c r="H57" s="22"/>
      <c r="I57" s="124" t="s">
        <v>17</v>
      </c>
      <c r="J57" s="125"/>
      <c r="K57" s="407">
        <f>-C4</f>
        <v>-242354.21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384" t="s">
        <v>20</v>
      </c>
      <c r="E59" s="385"/>
      <c r="F59" s="129">
        <v>419424.76</v>
      </c>
      <c r="I59" s="410" t="s">
        <v>325</v>
      </c>
      <c r="J59" s="411"/>
      <c r="K59" s="412">
        <f>K55+K57</f>
        <v>2808600.3499999996</v>
      </c>
      <c r="L59" s="41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tabSelected="1" workbookViewId="0">
      <pane ySplit="2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414" t="s">
        <v>520</v>
      </c>
      <c r="C3" s="256">
        <v>151687.98000000001</v>
      </c>
      <c r="D3" s="302"/>
      <c r="E3" s="303"/>
      <c r="F3" s="152">
        <f>C3-E3</f>
        <v>151687.98000000001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02"/>
      <c r="E4" s="294"/>
      <c r="F4" s="188">
        <f>C4-E4+F3</f>
        <v>200981.58000000002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02"/>
      <c r="E5" s="294"/>
      <c r="F5" s="188">
        <f t="shared" ref="F5:F68" si="0">C5-E5+F4</f>
        <v>214124.92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02"/>
      <c r="E6" s="294"/>
      <c r="F6" s="188">
        <f t="shared" si="0"/>
        <v>380710.52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02"/>
      <c r="E7" s="294"/>
      <c r="F7" s="188">
        <f t="shared" si="0"/>
        <v>456877.06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02"/>
      <c r="E8" s="294"/>
      <c r="F8" s="188">
        <f t="shared" si="0"/>
        <v>589002.62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276"/>
      <c r="E9" s="277"/>
      <c r="F9" s="188">
        <f t="shared" si="0"/>
        <v>663548.17999999993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276"/>
      <c r="E10" s="277"/>
      <c r="F10" s="188">
        <f t="shared" si="0"/>
        <v>712828.17999999993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276"/>
      <c r="E11" s="277"/>
      <c r="F11" s="188">
        <f t="shared" si="0"/>
        <v>715601.58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276"/>
      <c r="E12" s="277"/>
      <c r="F12" s="188">
        <f t="shared" si="0"/>
        <v>850326.04999999993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276"/>
      <c r="E13" s="277"/>
      <c r="F13" s="188">
        <f t="shared" si="0"/>
        <v>868153.80999999994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276"/>
      <c r="E14" s="277"/>
      <c r="F14" s="188">
        <f t="shared" si="0"/>
        <v>1055670.8799999999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276"/>
      <c r="E15" s="277"/>
      <c r="F15" s="188">
        <f t="shared" si="0"/>
        <v>1191744.22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276"/>
      <c r="E16" s="277"/>
      <c r="F16" s="188">
        <f t="shared" si="0"/>
        <v>1382345.28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276"/>
      <c r="E17" s="277"/>
      <c r="F17" s="188">
        <f t="shared" si="0"/>
        <v>1391935.68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4"/>
      <c r="E18" s="274"/>
      <c r="F18" s="188">
        <f t="shared" si="0"/>
        <v>1455485.5799999998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4"/>
      <c r="E19" s="274"/>
      <c r="F19" s="188">
        <f t="shared" si="0"/>
        <v>1470216.7799999998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4"/>
      <c r="E20" s="274"/>
      <c r="F20" s="188">
        <f t="shared" si="0"/>
        <v>1677829.9599999997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4"/>
      <c r="E21" s="274"/>
      <c r="F21" s="188">
        <f t="shared" si="0"/>
        <v>1807590.6699999997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4"/>
      <c r="E22" s="274"/>
      <c r="F22" s="188">
        <f t="shared" si="0"/>
        <v>1815406.1699999997</v>
      </c>
    </row>
    <row r="23" spans="1:7" ht="21" customHeight="1" x14ac:dyDescent="0.25">
      <c r="A23" s="257">
        <v>44855</v>
      </c>
      <c r="B23" s="258" t="s">
        <v>540</v>
      </c>
      <c r="C23" s="127">
        <v>662896.04</v>
      </c>
      <c r="D23" s="304"/>
      <c r="E23" s="274"/>
      <c r="F23" s="188">
        <f t="shared" si="0"/>
        <v>2478302.21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/>
      <c r="E24" s="274"/>
      <c r="F24" s="188">
        <f t="shared" si="0"/>
        <v>2638055.23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/>
      <c r="E25" s="274"/>
      <c r="F25" s="188">
        <f t="shared" si="0"/>
        <v>2774814.41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259"/>
      <c r="E26" s="127"/>
      <c r="F26" s="188">
        <f t="shared" si="0"/>
        <v>2898754.39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259"/>
      <c r="E27" s="127"/>
      <c r="F27" s="188">
        <f t="shared" si="0"/>
        <v>3061632.5900000003</v>
      </c>
    </row>
    <row r="28" spans="1:7" ht="21" customHeight="1" x14ac:dyDescent="0.25">
      <c r="A28" s="257"/>
      <c r="B28" s="258"/>
      <c r="C28" s="127"/>
      <c r="D28" s="259"/>
      <c r="E28" s="127"/>
      <c r="F28" s="188">
        <f t="shared" si="0"/>
        <v>3061632.5900000003</v>
      </c>
    </row>
    <row r="29" spans="1:7" ht="21" customHeight="1" x14ac:dyDescent="0.25">
      <c r="A29" s="257"/>
      <c r="B29" s="258"/>
      <c r="C29" s="127"/>
      <c r="D29" s="259"/>
      <c r="E29" s="127"/>
      <c r="F29" s="188">
        <f t="shared" si="0"/>
        <v>3061632.5900000003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3061632.5900000003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3061632.5900000003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3061632.5900000003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3061632.5900000003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3061632.5900000003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3061632.5900000003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3061632.5900000003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3061632.5900000003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3061632.5900000003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3061632.5900000003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3061632.5900000003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3061632.5900000003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3061632.5900000003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3061632.5900000003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3061632.5900000003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3061632.5900000003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3061632.5900000003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3061632.5900000003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3061632.5900000003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3061632.5900000003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3061632.5900000003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3061632.5900000003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3061632.5900000003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3061632.5900000003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3061632.5900000003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3061632.5900000003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3061632.5900000003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3061632.5900000003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3061632.5900000003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3061632.5900000003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3061632.5900000003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3061632.5900000003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3061632.5900000003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3061632.5900000003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3061632.5900000003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3061632.5900000003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3061632.5900000003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3061632.5900000003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3061632.5900000003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3061632.5900000003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3061632.5900000003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3061632.5900000003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3061632.5900000003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3061632.5900000003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3061632.5900000003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3061632.5900000003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3061632.5900000003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3061632.5900000003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3061632.5900000003</v>
      </c>
    </row>
    <row r="79" spans="1:6" ht="19.5" thickBot="1" x14ac:dyDescent="0.35">
      <c r="A79" s="204"/>
      <c r="B79" s="223"/>
      <c r="C79" s="240">
        <f>SUM(C3:C78)</f>
        <v>3061632.5900000003</v>
      </c>
      <c r="D79" s="181"/>
      <c r="E79" s="170">
        <f>SUM(E3:E78)</f>
        <v>0</v>
      </c>
      <c r="F79" s="171">
        <f>F78</f>
        <v>3061632.5900000003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1"/>
      <c r="C1" s="373" t="s">
        <v>125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09">
        <f>SUM(M5:M39)</f>
        <v>1636108</v>
      </c>
      <c r="N40" s="393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392"/>
      <c r="N41" s="394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45634.280000000006</v>
      </c>
      <c r="L53" s="398"/>
      <c r="M53" s="399">
        <f>N40+M40</f>
        <v>1691783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-1631962.77</v>
      </c>
      <c r="I55" s="403" t="s">
        <v>15</v>
      </c>
      <c r="J55" s="404"/>
      <c r="K55" s="405">
        <f>F57+F58+F59</f>
        <v>238822.13999999996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07">
        <f>-C4</f>
        <v>-154314.51999999999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84" t="s">
        <v>20</v>
      </c>
      <c r="E59" s="385"/>
      <c r="F59" s="129">
        <v>184342.19</v>
      </c>
      <c r="I59" s="386" t="s">
        <v>168</v>
      </c>
      <c r="J59" s="387"/>
      <c r="K59" s="388">
        <f>K55+K57</f>
        <v>84507.619999999966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1"/>
      <c r="C1" s="373" t="s">
        <v>135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391">
        <f>SUM(M5:M39)</f>
        <v>1793435</v>
      </c>
      <c r="N40" s="393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392"/>
      <c r="N41" s="394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395" t="s">
        <v>12</v>
      </c>
      <c r="I49" s="396"/>
      <c r="J49" s="114"/>
      <c r="K49" s="397">
        <f>I47+L47</f>
        <v>90434.03</v>
      </c>
      <c r="L49" s="398"/>
      <c r="M49" s="399">
        <f>N40+M40</f>
        <v>1857430</v>
      </c>
      <c r="N49" s="400"/>
      <c r="P49" s="32"/>
      <c r="Q49" s="8"/>
    </row>
    <row r="50" spans="1:17" ht="15.75" x14ac:dyDescent="0.25">
      <c r="D50" s="401" t="s">
        <v>13</v>
      </c>
      <c r="E50" s="401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02" t="s">
        <v>14</v>
      </c>
      <c r="E51" s="402"/>
      <c r="F51" s="111">
        <v>-1848136.64</v>
      </c>
      <c r="I51" s="403" t="s">
        <v>15</v>
      </c>
      <c r="J51" s="404"/>
      <c r="K51" s="405">
        <f>F53+F54+F55</f>
        <v>195541.70000000007</v>
      </c>
      <c r="L51" s="406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07">
        <f>-C4</f>
        <v>-184342.19</v>
      </c>
      <c r="L53" s="408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84" t="s">
        <v>20</v>
      </c>
      <c r="E55" s="385"/>
      <c r="F55" s="129">
        <v>219417.37</v>
      </c>
      <c r="I55" s="386" t="s">
        <v>226</v>
      </c>
      <c r="J55" s="387"/>
      <c r="K55" s="388">
        <f>K51+K53</f>
        <v>11199.510000000068</v>
      </c>
      <c r="L55" s="388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1"/>
      <c r="C1" s="373" t="s">
        <v>225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391">
        <f>SUM(M5:M39)</f>
        <v>2146671</v>
      </c>
      <c r="N40" s="393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392"/>
      <c r="N41" s="394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91272.77</v>
      </c>
      <c r="L53" s="398"/>
      <c r="M53" s="399">
        <f>N40+M40</f>
        <v>2215261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-2227493.48</v>
      </c>
      <c r="I55" s="403" t="s">
        <v>15</v>
      </c>
      <c r="J55" s="404"/>
      <c r="K55" s="405">
        <f>F57+F58+F59</f>
        <v>261521.34000000003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07">
        <f>-C4</f>
        <v>-219417.37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84" t="s">
        <v>20</v>
      </c>
      <c r="E59" s="385"/>
      <c r="F59" s="129">
        <v>297874.59000000003</v>
      </c>
      <c r="I59" s="386" t="s">
        <v>168</v>
      </c>
      <c r="J59" s="387"/>
      <c r="K59" s="388">
        <f>K55+K57</f>
        <v>42103.97000000003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71"/>
      <c r="C1" s="373" t="s">
        <v>277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</row>
    <row r="2" spans="1:21" ht="16.5" thickBot="1" x14ac:dyDescent="0.3">
      <c r="B2" s="37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75" t="s">
        <v>0</v>
      </c>
      <c r="C3" s="376"/>
      <c r="D3" s="9"/>
      <c r="E3" s="10"/>
      <c r="F3" s="10"/>
      <c r="H3" s="377" t="s">
        <v>1</v>
      </c>
      <c r="I3" s="377"/>
      <c r="K3" s="12"/>
      <c r="L3" s="12"/>
      <c r="M3" s="4"/>
      <c r="R3" s="382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78" t="s">
        <v>3</v>
      </c>
      <c r="F4" s="379"/>
      <c r="H4" s="380" t="s">
        <v>4</v>
      </c>
      <c r="I4" s="381"/>
      <c r="J4" s="17"/>
      <c r="K4" s="18"/>
      <c r="L4" s="19"/>
      <c r="M4" s="20" t="s">
        <v>5</v>
      </c>
      <c r="N4" s="21" t="s">
        <v>6</v>
      </c>
      <c r="P4" s="389" t="s">
        <v>7</v>
      </c>
      <c r="Q4" s="390"/>
      <c r="R4" s="383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391">
        <f>SUM(M5:M39)</f>
        <v>2144215</v>
      </c>
      <c r="N40" s="393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392"/>
      <c r="N41" s="394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395" t="s">
        <v>12</v>
      </c>
      <c r="I53" s="396"/>
      <c r="J53" s="114"/>
      <c r="K53" s="397">
        <f>I51+L51</f>
        <v>51231.42</v>
      </c>
      <c r="L53" s="398"/>
      <c r="M53" s="399">
        <f>N40+M40</f>
        <v>2206740</v>
      </c>
      <c r="N53" s="400"/>
      <c r="P53" s="32"/>
      <c r="Q53" s="8"/>
    </row>
    <row r="54" spans="1:17" ht="15.75" x14ac:dyDescent="0.25">
      <c r="D54" s="401" t="s">
        <v>13</v>
      </c>
      <c r="E54" s="401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02" t="s">
        <v>14</v>
      </c>
      <c r="E55" s="402"/>
      <c r="F55" s="111">
        <v>-2251924.65</v>
      </c>
      <c r="I55" s="403" t="s">
        <v>15</v>
      </c>
      <c r="J55" s="404"/>
      <c r="K55" s="405">
        <f>F57+F58+F59</f>
        <v>112552.74000000017</v>
      </c>
      <c r="L55" s="40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07">
        <f>-C4</f>
        <v>-297874.59000000003</v>
      </c>
      <c r="L57" s="408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84" t="s">
        <v>20</v>
      </c>
      <c r="E59" s="385"/>
      <c r="F59" s="129">
        <v>149938.81</v>
      </c>
      <c r="I59" s="386" t="s">
        <v>325</v>
      </c>
      <c r="J59" s="387"/>
      <c r="K59" s="388">
        <f>K55+K57</f>
        <v>-185321.84999999986</v>
      </c>
      <c r="L59" s="38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2022-08-22T14:29:50Z</cp:lastPrinted>
  <dcterms:created xsi:type="dcterms:W3CDTF">2022-01-21T15:38:45Z</dcterms:created>
  <dcterms:modified xsi:type="dcterms:W3CDTF">2022-11-01T17:27:27Z</dcterms:modified>
</cp:coreProperties>
</file>