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925" windowHeight="11745" activeTab="2"/>
  </bookViews>
  <sheets>
    <sheet name=" E N E R O    2 0 2 3      " sheetId="1" r:id="rId1"/>
    <sheet name="F E B R E R O    2 0 2 3    " sheetId="3" r:id="rId2"/>
    <sheet name="    M A R Z O      2 0 2 3     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6" l="1"/>
  <c r="Q50" i="6"/>
  <c r="P50" i="6"/>
  <c r="I50" i="6"/>
  <c r="H50" i="6"/>
  <c r="Q49" i="6"/>
  <c r="P49" i="6"/>
  <c r="I49" i="6"/>
  <c r="H49" i="6"/>
  <c r="Q48" i="6"/>
  <c r="P48" i="6"/>
  <c r="I48" i="6"/>
  <c r="H48" i="6"/>
  <c r="Q47" i="6"/>
  <c r="P47" i="6"/>
  <c r="I47" i="6"/>
  <c r="H47" i="6"/>
  <c r="Q46" i="6"/>
  <c r="P46" i="6"/>
  <c r="I46" i="6"/>
  <c r="H46" i="6"/>
  <c r="Q45" i="6"/>
  <c r="P45" i="6"/>
  <c r="I45" i="6"/>
  <c r="H45" i="6"/>
  <c r="Q44" i="6"/>
  <c r="P44" i="6"/>
  <c r="I44" i="6"/>
  <c r="H44" i="6"/>
  <c r="Q43" i="6"/>
  <c r="P43" i="6"/>
  <c r="I43" i="6"/>
  <c r="H43" i="6"/>
  <c r="Q42" i="6"/>
  <c r="P42" i="6"/>
  <c r="I42" i="6"/>
  <c r="H42" i="6"/>
  <c r="Q41" i="6"/>
  <c r="P41" i="6"/>
  <c r="I41" i="6"/>
  <c r="H41" i="6"/>
  <c r="Q40" i="6"/>
  <c r="P40" i="6"/>
  <c r="I40" i="6"/>
  <c r="H40" i="6"/>
  <c r="Q39" i="6"/>
  <c r="P39" i="6"/>
  <c r="I39" i="6"/>
  <c r="H39" i="6"/>
  <c r="Q38" i="6"/>
  <c r="P38" i="6"/>
  <c r="I38" i="6"/>
  <c r="H38" i="6"/>
  <c r="Q37" i="6"/>
  <c r="P37" i="6"/>
  <c r="I37" i="6"/>
  <c r="H37" i="6"/>
  <c r="Q36" i="6"/>
  <c r="P36" i="6"/>
  <c r="I36" i="6"/>
  <c r="H36" i="6"/>
  <c r="Q35" i="6"/>
  <c r="P35" i="6"/>
  <c r="I35" i="6"/>
  <c r="H35" i="6"/>
  <c r="Q34" i="6"/>
  <c r="P34" i="6"/>
  <c r="I34" i="6"/>
  <c r="H34" i="6"/>
  <c r="Q33" i="6"/>
  <c r="P33" i="6"/>
  <c r="I33" i="6"/>
  <c r="H33" i="6"/>
  <c r="Q32" i="6"/>
  <c r="P32" i="6"/>
  <c r="I32" i="6"/>
  <c r="H32" i="6"/>
  <c r="Q31" i="6"/>
  <c r="P31" i="6"/>
  <c r="I31" i="6"/>
  <c r="H31" i="6"/>
  <c r="Q30" i="6"/>
  <c r="P30" i="6"/>
  <c r="I30" i="6"/>
  <c r="H30" i="6"/>
  <c r="Q29" i="6"/>
  <c r="P29" i="6"/>
  <c r="I29" i="6"/>
  <c r="H29" i="6"/>
  <c r="Q28" i="6"/>
  <c r="P28" i="6"/>
  <c r="I28" i="6"/>
  <c r="H28" i="6"/>
  <c r="Q27" i="6"/>
  <c r="P27" i="6"/>
  <c r="I27" i="6"/>
  <c r="H27" i="6"/>
  <c r="Q26" i="6"/>
  <c r="P26" i="6"/>
  <c r="I26" i="6"/>
  <c r="H26" i="6"/>
  <c r="Q25" i="6"/>
  <c r="P25" i="6"/>
  <c r="I25" i="6"/>
  <c r="H25" i="6"/>
  <c r="Q24" i="6"/>
  <c r="P24" i="6"/>
  <c r="I24" i="6"/>
  <c r="H24" i="6"/>
  <c r="Q23" i="6"/>
  <c r="P23" i="6"/>
  <c r="I23" i="6"/>
  <c r="H23" i="6"/>
  <c r="Q22" i="6"/>
  <c r="P22" i="6"/>
  <c r="I22" i="6"/>
  <c r="H22" i="6"/>
  <c r="Q21" i="6"/>
  <c r="P21" i="6"/>
  <c r="I21" i="6"/>
  <c r="H21" i="6"/>
  <c r="Q20" i="6"/>
  <c r="P20" i="6"/>
  <c r="I20" i="6"/>
  <c r="H20" i="6"/>
  <c r="Q19" i="6"/>
  <c r="P19" i="6"/>
  <c r="I19" i="6"/>
  <c r="H19" i="6"/>
  <c r="Q18" i="6"/>
  <c r="P18" i="6"/>
  <c r="I18" i="6"/>
  <c r="H18" i="6"/>
  <c r="Q17" i="6"/>
  <c r="P17" i="6"/>
  <c r="I17" i="6"/>
  <c r="H17" i="6"/>
  <c r="Q16" i="6"/>
  <c r="P16" i="6"/>
  <c r="I16" i="6"/>
  <c r="H16" i="6"/>
  <c r="Q15" i="6"/>
  <c r="P15" i="6"/>
  <c r="I15" i="6"/>
  <c r="H15" i="6"/>
  <c r="Q14" i="6"/>
  <c r="P14" i="6"/>
  <c r="I14" i="6"/>
  <c r="H14" i="6"/>
  <c r="Q13" i="6"/>
  <c r="P13" i="6"/>
  <c r="I13" i="6"/>
  <c r="H13" i="6"/>
  <c r="Q12" i="6"/>
  <c r="P12" i="6"/>
  <c r="I12" i="6"/>
  <c r="H12" i="6"/>
  <c r="Q11" i="6"/>
  <c r="P11" i="6"/>
  <c r="I11" i="6"/>
  <c r="H11" i="6"/>
  <c r="Q10" i="6"/>
  <c r="P10" i="6"/>
  <c r="I10" i="6"/>
  <c r="H10" i="6"/>
  <c r="Q9" i="6"/>
  <c r="P9" i="6"/>
  <c r="I9" i="6"/>
  <c r="H9" i="6"/>
  <c r="Q8" i="6"/>
  <c r="P8" i="6"/>
  <c r="I8" i="6"/>
  <c r="H8" i="6"/>
  <c r="Q7" i="6"/>
  <c r="P7" i="6"/>
  <c r="I7" i="6"/>
  <c r="H7" i="6"/>
  <c r="Q6" i="6"/>
  <c r="P6" i="6"/>
  <c r="I6" i="6"/>
  <c r="H6" i="6"/>
  <c r="Q5" i="6"/>
  <c r="P5" i="6"/>
  <c r="I5" i="6"/>
  <c r="I51" i="6" s="1"/>
  <c r="H5" i="6"/>
  <c r="H51" i="6" s="1"/>
  <c r="Q7" i="4" l="1"/>
  <c r="Q8" i="4"/>
  <c r="Q9" i="4"/>
  <c r="Q10" i="4"/>
  <c r="Q12" i="4"/>
  <c r="Q13" i="4"/>
  <c r="Q14" i="4"/>
  <c r="Q16" i="4"/>
  <c r="Q17" i="4"/>
  <c r="Q18" i="4"/>
  <c r="Q19" i="4"/>
  <c r="Q20" i="4"/>
  <c r="Q21" i="4"/>
  <c r="Q22" i="4"/>
  <c r="Q23" i="4"/>
  <c r="Q26" i="4"/>
  <c r="Q27" i="4"/>
  <c r="Q28" i="4"/>
  <c r="Q29" i="4"/>
  <c r="Q30" i="4"/>
  <c r="Q32" i="4"/>
  <c r="Q35" i="4"/>
  <c r="Q36" i="4"/>
  <c r="Q37" i="4"/>
  <c r="Q38" i="4"/>
  <c r="Q39" i="4"/>
  <c r="Q40" i="4"/>
  <c r="Q41" i="4"/>
  <c r="Q42" i="4"/>
  <c r="Q44" i="4"/>
  <c r="Q45" i="4"/>
  <c r="Q46" i="4"/>
  <c r="Q47" i="4"/>
  <c r="Q48" i="4"/>
  <c r="Q49" i="4"/>
  <c r="Q50" i="4"/>
  <c r="Q5" i="4"/>
  <c r="Q6" i="4"/>
  <c r="P50" i="4" l="1"/>
  <c r="H43" i="4"/>
  <c r="P43" i="4" s="1"/>
  <c r="I43" i="4"/>
  <c r="Q43" i="4" s="1"/>
  <c r="H44" i="4"/>
  <c r="P44" i="4" s="1"/>
  <c r="I44" i="4"/>
  <c r="H45" i="4"/>
  <c r="P45" i="4" s="1"/>
  <c r="I45" i="4"/>
  <c r="H46" i="4"/>
  <c r="P46" i="4" s="1"/>
  <c r="I46" i="4"/>
  <c r="H47" i="4"/>
  <c r="P47" i="4" s="1"/>
  <c r="I47" i="4"/>
  <c r="H48" i="4"/>
  <c r="P48" i="4" s="1"/>
  <c r="I48" i="4"/>
  <c r="H49" i="4"/>
  <c r="P49" i="4" s="1"/>
  <c r="I49" i="4"/>
  <c r="H50" i="4"/>
  <c r="I50" i="4"/>
  <c r="H41" i="4"/>
  <c r="P41" i="4" s="1"/>
  <c r="I41" i="4"/>
  <c r="H42" i="4"/>
  <c r="P42" i="4" s="1"/>
  <c r="I42" i="4"/>
  <c r="N51" i="4" l="1"/>
  <c r="I40" i="4"/>
  <c r="H40" i="4"/>
  <c r="P40" i="4" s="1"/>
  <c r="I39" i="4"/>
  <c r="H39" i="4"/>
  <c r="P39" i="4" s="1"/>
  <c r="I38" i="4"/>
  <c r="H38" i="4"/>
  <c r="P38" i="4" s="1"/>
  <c r="I37" i="4"/>
  <c r="H37" i="4"/>
  <c r="P37" i="4" s="1"/>
  <c r="I36" i="4"/>
  <c r="H36" i="4"/>
  <c r="P36" i="4" s="1"/>
  <c r="I35" i="4"/>
  <c r="H35" i="4"/>
  <c r="P35" i="4" s="1"/>
  <c r="I34" i="4"/>
  <c r="Q34" i="4" s="1"/>
  <c r="H34" i="4"/>
  <c r="P34" i="4" s="1"/>
  <c r="I33" i="4"/>
  <c r="Q33" i="4" s="1"/>
  <c r="H33" i="4"/>
  <c r="P33" i="4" s="1"/>
  <c r="I32" i="4"/>
  <c r="H32" i="4"/>
  <c r="P32" i="4" s="1"/>
  <c r="I31" i="4"/>
  <c r="Q31" i="4" s="1"/>
  <c r="H31" i="4"/>
  <c r="P31" i="4" s="1"/>
  <c r="I30" i="4"/>
  <c r="H30" i="4"/>
  <c r="P30" i="4" s="1"/>
  <c r="I29" i="4"/>
  <c r="H29" i="4"/>
  <c r="P29" i="4" s="1"/>
  <c r="I28" i="4"/>
  <c r="H28" i="4"/>
  <c r="P28" i="4" s="1"/>
  <c r="I27" i="4"/>
  <c r="H27" i="4"/>
  <c r="P27" i="4" s="1"/>
  <c r="I26" i="4"/>
  <c r="H26" i="4"/>
  <c r="P26" i="4" s="1"/>
  <c r="I25" i="4"/>
  <c r="Q25" i="4" s="1"/>
  <c r="H25" i="4"/>
  <c r="P25" i="4" s="1"/>
  <c r="I24" i="4"/>
  <c r="Q24" i="4" s="1"/>
  <c r="H24" i="4"/>
  <c r="P24" i="4" s="1"/>
  <c r="I23" i="4"/>
  <c r="H23" i="4"/>
  <c r="P23" i="4" s="1"/>
  <c r="I22" i="4"/>
  <c r="H22" i="4"/>
  <c r="P22" i="4" s="1"/>
  <c r="I21" i="4"/>
  <c r="H21" i="4"/>
  <c r="P21" i="4" s="1"/>
  <c r="I20" i="4"/>
  <c r="H20" i="4"/>
  <c r="P20" i="4" s="1"/>
  <c r="I19" i="4"/>
  <c r="H19" i="4"/>
  <c r="P19" i="4" s="1"/>
  <c r="I18" i="4"/>
  <c r="H18" i="4"/>
  <c r="P18" i="4" s="1"/>
  <c r="I17" i="4"/>
  <c r="H17" i="4"/>
  <c r="P17" i="4" s="1"/>
  <c r="I16" i="4"/>
  <c r="H16" i="4"/>
  <c r="P16" i="4" s="1"/>
  <c r="I15" i="4"/>
  <c r="Q15" i="4" s="1"/>
  <c r="H15" i="4"/>
  <c r="P15" i="4" s="1"/>
  <c r="I14" i="4"/>
  <c r="H14" i="4"/>
  <c r="P14" i="4" s="1"/>
  <c r="I13" i="4"/>
  <c r="H13" i="4"/>
  <c r="P13" i="4" s="1"/>
  <c r="I12" i="4"/>
  <c r="H12" i="4"/>
  <c r="P12" i="4" s="1"/>
  <c r="I11" i="4"/>
  <c r="Q11" i="4" s="1"/>
  <c r="H11" i="4"/>
  <c r="P11" i="4" s="1"/>
  <c r="I10" i="4"/>
  <c r="H10" i="4"/>
  <c r="P10" i="4" s="1"/>
  <c r="I9" i="4"/>
  <c r="H9" i="4"/>
  <c r="P9" i="4" s="1"/>
  <c r="I8" i="4"/>
  <c r="H8" i="4"/>
  <c r="P8" i="4" s="1"/>
  <c r="I7" i="4"/>
  <c r="H7" i="4"/>
  <c r="P7" i="4" s="1"/>
  <c r="I6" i="4"/>
  <c r="H6" i="4"/>
  <c r="P6" i="4" s="1"/>
  <c r="I5" i="4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<sst xmlns="http://schemas.openxmlformats.org/spreadsheetml/2006/main" count="275" uniqueCount="81">
  <si>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</si>
  <si>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</si>
  <si>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</si>
  <si>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</si>
  <si>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</si>
  <si>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</si>
  <si>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</si>
  <si>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</si>
  <si>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</si>
  <si>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</si>
  <si>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</si>
  <si>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</si>
  <si>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</si>
  <si>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</si>
  <si>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</si>
  <si>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</si>
  <si>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</si>
  <si>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</si>
  <si>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</si>
  <si>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</si>
  <si>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</si>
  <si>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</si>
  <si>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</si>
  <si>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</si>
  <si>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</si>
  <si>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</si>
  <si>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</si>
  <si>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</si>
  <si>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</si>
  <si>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</si>
  <si>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</si>
  <si>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</si>
  <si>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</si>
  <si>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</si>
  <si>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</si>
  <si>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</si>
  <si>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</si>
  <si>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</si>
  <si>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</si>
  <si>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</si>
  <si>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</si>
  <si>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</si>
  <si>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</si>
  <si>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</si>
  <si>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</si>
  <si>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</si>
  <si>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</si>
  <si>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</si>
  <si>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</si>
  <si>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</si>
  <si>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</si>
  <si>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</si>
  <si>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</si>
  <si>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</si>
  <si>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</si>
  <si>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</si>
  <si>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</si>
  <si>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</si>
  <si>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</si>
  <si>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</si>
  <si>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</si>
  <si>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</si>
  <si>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</si>
  <si>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</si>
  <si>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</si>
  <si>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</si>
  <si>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</si>
  <si>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</si>
  <si>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</si>
  <si>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</si>
  <si>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</si>
  <si>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</si>
  <si>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</si>
  <si>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</si>
  <si>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</si>
  <si>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</si>
  <si>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</si>
  <si>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</si>
  <si>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error de Bety</t>
  </si>
  <si>
    <t>BETY TIENE ERROR DE   22.52 kg</t>
  </si>
  <si>
    <t xml:space="preserve">BETY TIENE ERROR DE   22.52 kg  y Checa la diferencia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</si>
</sst>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15" fillId="10" borderId="41" xfId="0" applyFont="1" applyFill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2" fontId="11" fillId="2" borderId="92" xfId="0" applyNumberFormat="1" applyFont="1" applyFill="1" applyBorder="1" applyAlignment="1">
      <alignment horizontal="center"/>
    </xf>
    <xf numFmtId="1" fontId="11" fillId="2" borderId="93" xfId="0" applyNumberFormat="1" applyFont="1" applyFill="1" applyBorder="1" applyAlignment="1">
      <alignment horizontal="center"/>
    </xf>
    <xf numFmtId="0" fontId="2" fillId="2" borderId="66" xfId="0" applyFont="1" applyFill="1" applyBorder="1" applyAlignment="1">
      <alignment horizontal="center"/>
    </xf>
    <xf numFmtId="2" fontId="11" fillId="2" borderId="94" xfId="0" applyNumberFormat="1" applyFont="1" applyFill="1" applyBorder="1" applyAlignment="1">
      <alignment horizontal="center"/>
    </xf>
    <xf numFmtId="1" fontId="11" fillId="2" borderId="95" xfId="0" applyNumberFormat="1" applyFont="1" applyFill="1" applyBorder="1" applyAlignment="1">
      <alignment horizontal="center"/>
    </xf>
    <xf numFmtId="4" fontId="2" fillId="2" borderId="65" xfId="0" applyNumberFormat="1" applyFont="1" applyFill="1" applyBorder="1" applyAlignment="1">
      <alignment horizontal="center"/>
    </xf>
    <xf numFmtId="4" fontId="2" fillId="2" borderId="61" xfId="0" applyNumberFormat="1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2" borderId="61" xfId="2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vertical="center"/>
    </xf>
    <xf numFmtId="4" fontId="2" fillId="2" borderId="86" xfId="0" applyNumberFormat="1" applyFont="1" applyFill="1" applyBorder="1"/>
    <xf numFmtId="0" fontId="2" fillId="2" borderId="8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wrapText="1"/>
    </xf>
    <xf numFmtId="2" fontId="12" fillId="2" borderId="9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99CC00"/>
      <color rgb="FF99CCFF"/>
      <color rgb="FFFFCCFF"/>
      <color rgb="FFCC99FF"/>
      <color rgb="FFF7EFFF"/>
      <color rgb="FF669900"/>
      <color rgb="FF0000FF"/>
      <color rgb="FF8000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309" t="s">
        <v>0</v>
      </c>
      <c r="C1" s="31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11">
        <v>44955</v>
      </c>
      <c r="C2" s="312"/>
      <c r="F2" s="313" t="s">
        <v>1</v>
      </c>
      <c r="G2" s="313"/>
      <c r="H2" s="313"/>
      <c r="I2" s="8"/>
      <c r="J2" s="8"/>
      <c r="K2" s="314" t="s">
        <v>2</v>
      </c>
      <c r="L2" s="314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315" t="s">
        <v>51</v>
      </c>
      <c r="D3" s="316"/>
      <c r="E3" s="14"/>
      <c r="F3" s="317" t="s">
        <v>52</v>
      </c>
      <c r="G3" s="318"/>
      <c r="H3" s="15"/>
      <c r="I3" s="319" t="s">
        <v>3</v>
      </c>
      <c r="J3" s="16"/>
      <c r="K3" s="314"/>
      <c r="L3" s="314"/>
      <c r="M3" s="322" t="s">
        <v>4</v>
      </c>
      <c r="N3" s="323"/>
      <c r="O3" s="324" t="s">
        <v>5</v>
      </c>
      <c r="P3" s="325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320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326"/>
      <c r="P5" s="326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327"/>
      <c r="P6" s="327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328"/>
      <c r="P8" s="328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329"/>
      <c r="P10" s="329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330"/>
      <c r="P13" s="330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331"/>
      <c r="P20" s="331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332"/>
      <c r="P22" s="332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333"/>
      <c r="P23" s="333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334"/>
      <c r="P26" s="334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321" t="s">
        <v>46</v>
      </c>
      <c r="G40" s="321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09" t="s">
        <v>0</v>
      </c>
      <c r="C1" s="31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35">
        <v>44989</v>
      </c>
      <c r="C2" s="336"/>
      <c r="F2" s="337" t="s">
        <v>1</v>
      </c>
      <c r="G2" s="338"/>
      <c r="H2" s="339"/>
      <c r="I2" s="340"/>
      <c r="J2" s="341" t="s">
        <v>62</v>
      </c>
      <c r="K2" s="341"/>
      <c r="L2" s="342"/>
      <c r="M2" s="221"/>
      <c r="N2" s="314" t="s">
        <v>66</v>
      </c>
      <c r="O2" s="31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45" t="s">
        <v>64</v>
      </c>
      <c r="D3" s="346"/>
      <c r="E3" s="14"/>
      <c r="F3" s="347" t="s">
        <v>65</v>
      </c>
      <c r="G3" s="348"/>
      <c r="H3" s="233"/>
      <c r="I3" s="349" t="s">
        <v>3</v>
      </c>
      <c r="J3" s="343"/>
      <c r="K3" s="343"/>
      <c r="L3" s="344"/>
      <c r="M3" s="222"/>
      <c r="N3" s="314"/>
      <c r="O3" s="314"/>
      <c r="P3" s="322" t="s">
        <v>4</v>
      </c>
      <c r="Q3" s="323"/>
      <c r="R3" s="324" t="s">
        <v>5</v>
      </c>
      <c r="S3" s="32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5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326"/>
      <c r="S5" s="326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327"/>
      <c r="S6" s="327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328"/>
      <c r="S8" s="328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329"/>
      <c r="S10" s="329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330"/>
      <c r="S13" s="330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331"/>
      <c r="S20" s="331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332"/>
      <c r="S22" s="332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333"/>
      <c r="S23" s="333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334"/>
      <c r="S26" s="334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321" t="s">
        <v>46</v>
      </c>
      <c r="G43" s="321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abSelected="1" topLeftCell="A16" workbookViewId="0">
      <selection activeCell="K39" sqref="K39:L39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09" t="s">
        <v>0</v>
      </c>
      <c r="C1" s="31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35">
        <v>45017</v>
      </c>
      <c r="C2" s="336"/>
      <c r="F2" s="337" t="s">
        <v>1</v>
      </c>
      <c r="G2" s="338"/>
      <c r="H2" s="339"/>
      <c r="I2" s="340"/>
      <c r="J2" s="341" t="s">
        <v>62</v>
      </c>
      <c r="K2" s="341"/>
      <c r="L2" s="342"/>
      <c r="M2" s="221"/>
      <c r="N2" s="314" t="s">
        <v>66</v>
      </c>
      <c r="O2" s="31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45" t="s">
        <v>65</v>
      </c>
      <c r="D3" s="346"/>
      <c r="E3" s="14"/>
      <c r="F3" s="347" t="s">
        <v>68</v>
      </c>
      <c r="G3" s="348"/>
      <c r="H3" s="233"/>
      <c r="I3" s="349" t="s">
        <v>3</v>
      </c>
      <c r="J3" s="343"/>
      <c r="K3" s="343"/>
      <c r="L3" s="344"/>
      <c r="M3" s="222"/>
      <c r="N3" s="314"/>
      <c r="O3" s="314"/>
      <c r="P3" s="322" t="s">
        <v>4</v>
      </c>
      <c r="Q3" s="323"/>
      <c r="R3" s="324" t="s">
        <v>5</v>
      </c>
      <c r="S3" s="32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5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8">
        <v>335.3</v>
      </c>
      <c r="L5" s="285">
        <v>10</v>
      </c>
      <c r="M5" s="42"/>
      <c r="N5" s="283">
        <v>335.03</v>
      </c>
      <c r="O5" s="284">
        <v>10</v>
      </c>
      <c r="P5" s="239">
        <f t="shared" ref="P5:P40" si="1">N5-H5</f>
        <v>-0.27000000000003865</v>
      </c>
      <c r="Q5" s="44">
        <f>O5-I5</f>
        <v>0</v>
      </c>
      <c r="R5" s="326"/>
      <c r="S5" s="326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70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89">
        <v>725.55</v>
      </c>
      <c r="L6" s="282">
        <v>60</v>
      </c>
      <c r="M6" s="42"/>
      <c r="N6" s="244">
        <v>684.25</v>
      </c>
      <c r="O6" s="245">
        <v>58</v>
      </c>
      <c r="P6" s="306">
        <f t="shared" si="1"/>
        <v>-41.299999999999955</v>
      </c>
      <c r="Q6" s="300">
        <f>O6-I6</f>
        <v>-2</v>
      </c>
      <c r="R6" s="327"/>
      <c r="S6" s="327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89">
        <v>771.97</v>
      </c>
      <c r="L7" s="282">
        <v>66</v>
      </c>
      <c r="M7" s="42"/>
      <c r="N7" s="286">
        <v>771.62</v>
      </c>
      <c r="O7" s="287">
        <v>66</v>
      </c>
      <c r="P7" s="249">
        <f t="shared" si="1"/>
        <v>-0.35000000000002274</v>
      </c>
      <c r="Q7" s="302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89">
        <v>748.3</v>
      </c>
      <c r="L8" s="282">
        <v>62</v>
      </c>
      <c r="M8" s="42"/>
      <c r="N8" s="286">
        <v>748.1</v>
      </c>
      <c r="O8" s="287">
        <v>62</v>
      </c>
      <c r="P8" s="249">
        <f t="shared" si="1"/>
        <v>-0.19999999999993179</v>
      </c>
      <c r="Q8" s="302">
        <f t="shared" si="2"/>
        <v>0</v>
      </c>
      <c r="R8" s="328"/>
      <c r="S8" s="328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70"/>
      <c r="F9" s="28"/>
      <c r="G9" s="31"/>
      <c r="H9" s="224">
        <f t="shared" si="0"/>
        <v>0</v>
      </c>
      <c r="I9" s="225">
        <f t="shared" si="0"/>
        <v>0</v>
      </c>
      <c r="J9" s="219"/>
      <c r="K9" s="290"/>
      <c r="L9" s="214"/>
      <c r="M9" s="42"/>
      <c r="N9" s="244"/>
      <c r="O9" s="245"/>
      <c r="P9" s="249">
        <f t="shared" si="1"/>
        <v>0</v>
      </c>
      <c r="Q9" s="302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89">
        <v>696.32</v>
      </c>
      <c r="L10" s="282">
        <v>19</v>
      </c>
      <c r="M10" s="42"/>
      <c r="N10" s="286">
        <v>696.34</v>
      </c>
      <c r="O10" s="287">
        <v>19</v>
      </c>
      <c r="P10" s="249">
        <f t="shared" si="1"/>
        <v>1.999999999998181E-2</v>
      </c>
      <c r="Q10" s="302">
        <f t="shared" si="2"/>
        <v>0</v>
      </c>
      <c r="R10" s="329"/>
      <c r="S10" s="329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94">
        <v>179.74</v>
      </c>
      <c r="L11" s="295">
        <v>9</v>
      </c>
      <c r="M11" s="296"/>
      <c r="N11" s="297">
        <v>179.1</v>
      </c>
      <c r="O11" s="298">
        <v>9</v>
      </c>
      <c r="P11" s="241">
        <f t="shared" si="1"/>
        <v>8.3599999999999852</v>
      </c>
      <c r="Q11" s="44">
        <f t="shared" si="2"/>
        <v>0</v>
      </c>
      <c r="R11" s="255"/>
      <c r="S11" s="255"/>
      <c r="T11" s="180" t="s">
        <v>78</v>
      </c>
      <c r="U11" s="13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89">
        <v>2039.56</v>
      </c>
      <c r="L12" s="282">
        <v>75</v>
      </c>
      <c r="M12" s="34"/>
      <c r="N12" s="286">
        <v>2039.56</v>
      </c>
      <c r="O12" s="287">
        <v>75</v>
      </c>
      <c r="P12" s="249">
        <f t="shared" si="1"/>
        <v>0</v>
      </c>
      <c r="Q12" s="30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89">
        <v>20</v>
      </c>
      <c r="L13" s="282">
        <v>2</v>
      </c>
      <c r="M13" s="34"/>
      <c r="N13" s="286">
        <v>20</v>
      </c>
      <c r="O13" s="287">
        <v>2</v>
      </c>
      <c r="P13" s="249">
        <f t="shared" si="1"/>
        <v>0</v>
      </c>
      <c r="Q13" s="302">
        <f t="shared" si="2"/>
        <v>0</v>
      </c>
      <c r="R13" s="330"/>
      <c r="S13" s="330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89">
        <v>50</v>
      </c>
      <c r="L14" s="282">
        <v>5</v>
      </c>
      <c r="M14" s="34"/>
      <c r="N14" s="286">
        <v>50</v>
      </c>
      <c r="O14" s="287">
        <v>5</v>
      </c>
      <c r="P14" s="249">
        <f t="shared" si="1"/>
        <v>0</v>
      </c>
      <c r="Q14" s="302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301">
        <v>4716.1000000000004</v>
      </c>
      <c r="L15" s="282">
        <v>138</v>
      </c>
      <c r="M15" s="42"/>
      <c r="N15" s="297">
        <v>4725.99</v>
      </c>
      <c r="O15" s="298">
        <v>138</v>
      </c>
      <c r="P15" s="299">
        <f t="shared" si="1"/>
        <v>10.809999999999491</v>
      </c>
      <c r="Q15" s="300">
        <f t="shared" si="2"/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89">
        <v>339.91</v>
      </c>
      <c r="L16" s="282">
        <v>10</v>
      </c>
      <c r="M16" s="42"/>
      <c r="N16" s="286">
        <v>339.91</v>
      </c>
      <c r="O16" s="287">
        <v>10</v>
      </c>
      <c r="P16" s="249">
        <f t="shared" si="1"/>
        <v>0</v>
      </c>
      <c r="Q16" s="30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90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89">
        <v>4860.43</v>
      </c>
      <c r="L18" s="282">
        <v>199</v>
      </c>
      <c r="M18" s="42"/>
      <c r="N18" s="244">
        <v>3936.99</v>
      </c>
      <c r="O18" s="245">
        <v>160</v>
      </c>
      <c r="P18" s="241">
        <f t="shared" si="1"/>
        <v>-923.44000000000051</v>
      </c>
      <c r="Q18" s="44">
        <f t="shared" si="2"/>
        <v>-39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89">
        <v>15840.34</v>
      </c>
      <c r="L19" s="282">
        <v>583</v>
      </c>
      <c r="M19" s="42"/>
      <c r="N19" s="244">
        <v>15248.74</v>
      </c>
      <c r="O19" s="245">
        <v>525</v>
      </c>
      <c r="P19" s="241">
        <f t="shared" si="1"/>
        <v>-591.60000000000036</v>
      </c>
      <c r="Q19" s="44">
        <f t="shared" si="2"/>
        <v>-58</v>
      </c>
      <c r="R19" s="73"/>
      <c r="S19" s="74"/>
      <c r="T19" s="45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90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331"/>
      <c r="S20" s="331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89">
        <v>699.15</v>
      </c>
      <c r="L21" s="282">
        <v>25</v>
      </c>
      <c r="M21" s="34"/>
      <c r="N21" s="286">
        <v>699.14</v>
      </c>
      <c r="O21" s="287">
        <v>25</v>
      </c>
      <c r="P21" s="249">
        <f t="shared" si="1"/>
        <v>-9.9999999999909051E-3</v>
      </c>
      <c r="Q21" s="30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90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332"/>
      <c r="S22" s="332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89">
        <v>3303.73</v>
      </c>
      <c r="L23" s="282">
        <v>164</v>
      </c>
      <c r="M23" s="42"/>
      <c r="N23" s="244">
        <v>3399.75</v>
      </c>
      <c r="O23" s="245">
        <v>164</v>
      </c>
      <c r="P23" s="241">
        <f t="shared" si="1"/>
        <v>96.019999999999982</v>
      </c>
      <c r="Q23" s="44">
        <f t="shared" si="2"/>
        <v>0</v>
      </c>
      <c r="R23" s="333"/>
      <c r="S23" s="333"/>
      <c r="T23" s="45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89">
        <v>1529.98</v>
      </c>
      <c r="L24" s="282">
        <v>337</v>
      </c>
      <c r="M24" s="42"/>
      <c r="N24" s="244">
        <v>1480.04</v>
      </c>
      <c r="O24" s="245">
        <v>326</v>
      </c>
      <c r="P24" s="241">
        <f t="shared" si="1"/>
        <v>-49.840000000000146</v>
      </c>
      <c r="Q24" s="44">
        <f t="shared" si="2"/>
        <v>-11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89">
        <v>1575.57</v>
      </c>
      <c r="L25" s="282">
        <v>65</v>
      </c>
      <c r="M25" s="34"/>
      <c r="N25" s="286">
        <v>1575.74</v>
      </c>
      <c r="O25" s="287">
        <v>65</v>
      </c>
      <c r="P25" s="249">
        <f t="shared" si="1"/>
        <v>0.17000000000007276</v>
      </c>
      <c r="Q25" s="302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90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334"/>
      <c r="S26" s="334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89">
        <v>492.8</v>
      </c>
      <c r="L27" s="282">
        <v>13</v>
      </c>
      <c r="M27" s="34"/>
      <c r="N27" s="286">
        <v>492.8</v>
      </c>
      <c r="O27" s="287">
        <v>13</v>
      </c>
      <c r="P27" s="249">
        <f t="shared" si="1"/>
        <v>0</v>
      </c>
      <c r="Q27" s="302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89">
        <v>3226.89</v>
      </c>
      <c r="L28" s="282">
        <v>129</v>
      </c>
      <c r="M28" s="34"/>
      <c r="N28" s="286">
        <v>3225.84</v>
      </c>
      <c r="O28" s="287">
        <v>129</v>
      </c>
      <c r="P28" s="249">
        <f t="shared" si="1"/>
        <v>-0.6999999999998181</v>
      </c>
      <c r="Q28" s="302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89">
        <v>3684.25</v>
      </c>
      <c r="L29" s="282">
        <v>125</v>
      </c>
      <c r="M29" s="34"/>
      <c r="N29" s="286">
        <v>3684.36</v>
      </c>
      <c r="O29" s="287">
        <v>125</v>
      </c>
      <c r="P29" s="249">
        <f t="shared" si="1"/>
        <v>0.21000000000003638</v>
      </c>
      <c r="Q29" s="302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35">
      <c r="B30" s="30" t="s">
        <v>70</v>
      </c>
      <c r="C30" s="28">
        <v>340</v>
      </c>
      <c r="D30" s="29">
        <v>2</v>
      </c>
      <c r="E30" s="30"/>
      <c r="F30" s="87">
        <v>3900</v>
      </c>
      <c r="G30" s="88">
        <v>195</v>
      </c>
      <c r="H30" s="227">
        <f t="shared" si="0"/>
        <v>4240</v>
      </c>
      <c r="I30" s="225">
        <f t="shared" si="0"/>
        <v>197</v>
      </c>
      <c r="J30" s="219"/>
      <c r="K30" s="289">
        <v>4240</v>
      </c>
      <c r="L30" s="282">
        <v>197</v>
      </c>
      <c r="M30" s="42"/>
      <c r="N30" s="244">
        <v>4240</v>
      </c>
      <c r="O30" s="245">
        <v>212</v>
      </c>
      <c r="P30" s="241">
        <f t="shared" si="1"/>
        <v>0</v>
      </c>
      <c r="Q30" s="44">
        <f t="shared" si="2"/>
        <v>15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89">
        <v>22096.880000000001</v>
      </c>
      <c r="L31" s="282">
        <v>812</v>
      </c>
      <c r="M31" s="34"/>
      <c r="N31" s="286">
        <v>22102.639999999999</v>
      </c>
      <c r="O31" s="287">
        <v>812</v>
      </c>
      <c r="P31" s="249">
        <f t="shared" si="1"/>
        <v>3.0400000000008731</v>
      </c>
      <c r="Q31" s="302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89">
        <v>350</v>
      </c>
      <c r="L32" s="282">
        <v>35</v>
      </c>
      <c r="M32" s="34"/>
      <c r="N32" s="286">
        <v>350</v>
      </c>
      <c r="O32" s="287">
        <v>35</v>
      </c>
      <c r="P32" s="249">
        <f t="shared" si="1"/>
        <v>0</v>
      </c>
      <c r="Q32" s="302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89">
        <v>1200</v>
      </c>
      <c r="L33" s="282">
        <v>120</v>
      </c>
      <c r="M33" s="34"/>
      <c r="N33" s="286">
        <v>1200</v>
      </c>
      <c r="O33" s="287">
        <v>120</v>
      </c>
      <c r="P33" s="249">
        <f t="shared" si="1"/>
        <v>0</v>
      </c>
      <c r="Q33" s="302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5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89">
        <v>810</v>
      </c>
      <c r="L34" s="282">
        <v>81</v>
      </c>
      <c r="M34" s="34"/>
      <c r="N34" s="286">
        <v>810</v>
      </c>
      <c r="O34" s="287">
        <v>81</v>
      </c>
      <c r="P34" s="249">
        <f t="shared" si="1"/>
        <v>0</v>
      </c>
      <c r="Q34" s="302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90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90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90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90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264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89">
        <v>6310.5</v>
      </c>
      <c r="L39" s="282">
        <v>7</v>
      </c>
      <c r="M39" s="42"/>
      <c r="N39" s="286">
        <v>6310.5</v>
      </c>
      <c r="O39" s="287">
        <v>7</v>
      </c>
      <c r="P39" s="249">
        <f t="shared" si="1"/>
        <v>0</v>
      </c>
      <c r="Q39" s="302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303">
        <f t="shared" si="0"/>
        <v>4183.6400000000003</v>
      </c>
      <c r="I40" s="304">
        <f t="shared" si="0"/>
        <v>184</v>
      </c>
      <c r="J40" s="219"/>
      <c r="K40" s="290">
        <v>4161.12</v>
      </c>
      <c r="L40" s="214">
        <v>184</v>
      </c>
      <c r="M40" s="42"/>
      <c r="N40" s="244">
        <v>3855.13</v>
      </c>
      <c r="O40" s="245">
        <v>170</v>
      </c>
      <c r="P40" s="241">
        <f t="shared" si="1"/>
        <v>-328.51000000000022</v>
      </c>
      <c r="Q40" s="44">
        <f t="shared" si="2"/>
        <v>-14</v>
      </c>
      <c r="R40" s="116"/>
      <c r="S40" s="117"/>
      <c r="T40" s="180" t="s">
        <v>79</v>
      </c>
      <c r="U40" s="13"/>
      <c r="V40" s="13"/>
      <c r="W40" s="13"/>
    </row>
    <row r="41" spans="1:23" ht="23.25" hidden="1" customHeight="1" thickTop="1" thickBot="1" x14ac:dyDescent="0.35">
      <c r="B41" s="266" t="s">
        <v>37</v>
      </c>
      <c r="C41" s="257"/>
      <c r="D41" s="97"/>
      <c r="E41" s="102"/>
      <c r="F41" s="96"/>
      <c r="G41" s="260"/>
      <c r="H41" s="259">
        <f t="shared" ref="H41:H42" si="3">F41+C41</f>
        <v>0</v>
      </c>
      <c r="I41" s="230">
        <f t="shared" ref="I41:I42" si="4">G41+D41</f>
        <v>0</v>
      </c>
      <c r="J41" s="219"/>
      <c r="K41" s="291"/>
      <c r="L41" s="258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6" t="s">
        <v>41</v>
      </c>
      <c r="C42" s="257">
        <v>5657.3</v>
      </c>
      <c r="D42" s="97">
        <v>192</v>
      </c>
      <c r="E42" s="111"/>
      <c r="F42" s="96"/>
      <c r="G42" s="260"/>
      <c r="H42" s="259">
        <f t="shared" si="3"/>
        <v>5657.3</v>
      </c>
      <c r="I42" s="230">
        <f t="shared" si="4"/>
        <v>192</v>
      </c>
      <c r="J42" s="220"/>
      <c r="K42" s="293">
        <v>5657.3</v>
      </c>
      <c r="L42" s="281">
        <v>192</v>
      </c>
      <c r="M42" s="305"/>
      <c r="N42" s="286">
        <v>5657.3</v>
      </c>
      <c r="O42" s="287">
        <v>192</v>
      </c>
      <c r="P42" s="249">
        <f t="shared" si="5"/>
        <v>0</v>
      </c>
      <c r="Q42" s="302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7" t="s">
        <v>43</v>
      </c>
      <c r="C43" s="115"/>
      <c r="D43" s="29"/>
      <c r="E43" s="30"/>
      <c r="F43" s="28"/>
      <c r="G43" s="261"/>
      <c r="H43" s="259">
        <f t="shared" ref="H43:H50" si="6">F43+C43</f>
        <v>0</v>
      </c>
      <c r="I43" s="230">
        <f t="shared" ref="I43:I50" si="7">G43+D43</f>
        <v>0</v>
      </c>
      <c r="J43" s="219"/>
      <c r="K43" s="293"/>
      <c r="L43" s="281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2" t="s">
        <v>42</v>
      </c>
      <c r="C44" s="115"/>
      <c r="D44" s="29"/>
      <c r="E44" s="30"/>
      <c r="F44" s="28"/>
      <c r="G44" s="261"/>
      <c r="H44" s="259">
        <f t="shared" si="6"/>
        <v>0</v>
      </c>
      <c r="I44" s="230">
        <f t="shared" si="7"/>
        <v>0</v>
      </c>
      <c r="J44" s="219"/>
      <c r="K44" s="292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438.08</v>
      </c>
      <c r="G45" s="261">
        <v>18</v>
      </c>
      <c r="H45" s="259">
        <f t="shared" si="6"/>
        <v>438.08</v>
      </c>
      <c r="I45" s="230">
        <f t="shared" si="7"/>
        <v>18</v>
      </c>
      <c r="J45" s="219"/>
      <c r="K45" s="293">
        <v>438.08</v>
      </c>
      <c r="L45" s="281">
        <v>18</v>
      </c>
      <c r="M45" s="305"/>
      <c r="N45" s="286">
        <v>438.08</v>
      </c>
      <c r="O45" s="287">
        <v>18</v>
      </c>
      <c r="P45" s="249">
        <f t="shared" si="8"/>
        <v>0</v>
      </c>
      <c r="Q45" s="302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1435.77</v>
      </c>
      <c r="D46" s="29">
        <v>56</v>
      </c>
      <c r="E46" s="30"/>
      <c r="F46" s="28"/>
      <c r="G46" s="261"/>
      <c r="H46" s="259">
        <f t="shared" si="6"/>
        <v>1435.77</v>
      </c>
      <c r="I46" s="230">
        <f t="shared" si="7"/>
        <v>56</v>
      </c>
      <c r="J46" s="219"/>
      <c r="K46" s="293">
        <v>1435.77</v>
      </c>
      <c r="L46" s="281">
        <v>56</v>
      </c>
      <c r="M46" s="124"/>
      <c r="N46" s="244">
        <v>1437.77</v>
      </c>
      <c r="O46" s="245">
        <v>58</v>
      </c>
      <c r="P46" s="241">
        <f t="shared" si="8"/>
        <v>2</v>
      </c>
      <c r="Q46" s="44">
        <f t="shared" si="2"/>
        <v>2</v>
      </c>
      <c r="R46" s="107"/>
      <c r="S46" s="108"/>
      <c r="T46" s="45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1115.48</v>
      </c>
      <c r="D47" s="29">
        <v>37</v>
      </c>
      <c r="E47" s="30"/>
      <c r="F47" s="28"/>
      <c r="G47" s="261"/>
      <c r="H47" s="259">
        <f t="shared" si="6"/>
        <v>1115.48</v>
      </c>
      <c r="I47" s="230">
        <f t="shared" si="7"/>
        <v>37</v>
      </c>
      <c r="J47" s="219"/>
      <c r="K47" s="293">
        <v>1115.56</v>
      </c>
      <c r="L47" s="281">
        <v>37</v>
      </c>
      <c r="M47" s="305"/>
      <c r="N47" s="286">
        <v>1115.49</v>
      </c>
      <c r="O47" s="287">
        <v>37</v>
      </c>
      <c r="P47" s="249">
        <f t="shared" si="8"/>
        <v>9.9999999999909051E-3</v>
      </c>
      <c r="Q47" s="302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8" t="s">
        <v>45</v>
      </c>
      <c r="C48" s="271"/>
      <c r="D48" s="273"/>
      <c r="E48" s="275"/>
      <c r="F48" s="277"/>
      <c r="G48" s="279"/>
      <c r="H48" s="259">
        <f t="shared" si="6"/>
        <v>0</v>
      </c>
      <c r="I48" s="230">
        <f t="shared" si="7"/>
        <v>0</v>
      </c>
      <c r="J48" s="219"/>
      <c r="K48" s="292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3"/>
      <c r="C49" s="115"/>
      <c r="D49" s="29"/>
      <c r="E49" s="30"/>
      <c r="F49" s="28"/>
      <c r="G49" s="261"/>
      <c r="H49" s="259">
        <f t="shared" si="6"/>
        <v>0</v>
      </c>
      <c r="I49" s="230">
        <f t="shared" si="7"/>
        <v>0</v>
      </c>
      <c r="J49" s="219"/>
      <c r="K49" s="292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9"/>
      <c r="C50" s="272"/>
      <c r="D50" s="274"/>
      <c r="E50" s="276"/>
      <c r="F50" s="278"/>
      <c r="G50" s="280"/>
      <c r="H50" s="259">
        <f t="shared" si="6"/>
        <v>0</v>
      </c>
      <c r="I50" s="230">
        <f t="shared" si="7"/>
        <v>0</v>
      </c>
      <c r="J50" s="6"/>
      <c r="K50" s="292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51" t="s">
        <v>46</v>
      </c>
      <c r="G51" s="351"/>
      <c r="H51" s="148">
        <f>SUM(H5:H34)</f>
        <v>74525.02</v>
      </c>
      <c r="I51" s="149">
        <f>SUM(I5:I34)</f>
        <v>3341</v>
      </c>
      <c r="J51" s="149"/>
      <c r="K51" s="149"/>
      <c r="L51" s="149"/>
      <c r="M51" s="150"/>
      <c r="N51" s="151">
        <f>SUM(N5:N42)</f>
        <v>88858.87000000001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thickBot="1" x14ac:dyDescent="0.3">
      <c r="C55" s="170"/>
      <c r="D55" s="209" t="s">
        <v>67</v>
      </c>
      <c r="E55" s="200"/>
      <c r="F55" s="200"/>
      <c r="G55" s="201"/>
      <c r="H55" s="201"/>
      <c r="I55" s="201"/>
      <c r="J55" s="201"/>
      <c r="K55" s="201"/>
      <c r="L55" s="201"/>
      <c r="M55" s="201"/>
      <c r="N55" s="201"/>
      <c r="O55" s="202"/>
      <c r="P55" s="203"/>
      <c r="Q55" s="204"/>
      <c r="R55" s="171"/>
      <c r="S55" s="172"/>
      <c r="T55" s="173"/>
      <c r="U55" s="174"/>
    </row>
    <row r="56" spans="2:23" ht="28.5" customHeight="1" thickBot="1" x14ac:dyDescent="0.35">
      <c r="B56" s="175"/>
      <c r="C56" s="176"/>
      <c r="D56" s="254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2"/>
      <c r="Q56" s="253"/>
    </row>
    <row r="57" spans="2:23" ht="23.25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19685039370078741" bottom="0.15748031496062992" header="0.31496062992125984" footer="0.31496062992125984"/>
  <pageSetup scale="8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3"/>
  <sheetViews>
    <sheetView zoomScaleNormal="100" workbookViewId="0">
      <selection activeCell="Y32" sqref="X32:Y32"/>
    </sheetView>
  </sheetViews>
  <sheetFormatPr baseColWidth="10" defaultRowHeight="17.25" x14ac:dyDescent="0.3"/>
  <cols>
    <col min="1" max="1" width="43.7109375" customWidth="1"/>
    <col min="2" max="2" width="30.7109375" customWidth="1"/>
    <col min="3" max="3" width="11.85546875" style="146" hidden="1" customWidth="1"/>
    <col min="4" max="4" width="8.85546875" hidden="1" customWidth="1"/>
    <col min="5" max="5" width="1.7109375" hidden="1" customWidth="1"/>
    <col min="6" max="6" width="12.42578125" hidden="1" customWidth="1"/>
    <col min="7" max="7" width="7.5703125" hidden="1" customWidth="1"/>
    <col min="8" max="8" width="13.42578125" hidden="1" customWidth="1"/>
    <col min="9" max="9" width="9.7109375" hidden="1" customWidth="1"/>
    <col min="10" max="10" width="5.28515625" hidden="1" customWidth="1"/>
    <col min="11" max="12" width="9.7109375" hidden="1" customWidth="1"/>
    <col min="13" max="13" width="2.5703125" hidden="1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20.7109375" style="7" customWidth="1"/>
  </cols>
  <sheetData>
    <row r="1" spans="2:27" ht="32.25" customHeight="1" thickBot="1" x14ac:dyDescent="0.35">
      <c r="B1" s="309" t="s">
        <v>0</v>
      </c>
      <c r="C1" s="31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35">
        <v>45017</v>
      </c>
      <c r="C2" s="336"/>
      <c r="F2" s="337" t="s">
        <v>1</v>
      </c>
      <c r="G2" s="338"/>
      <c r="H2" s="339"/>
      <c r="I2" s="340"/>
      <c r="J2" s="341" t="s">
        <v>62</v>
      </c>
      <c r="K2" s="341"/>
      <c r="L2" s="342"/>
      <c r="M2" s="221"/>
      <c r="N2" s="314" t="s">
        <v>66</v>
      </c>
      <c r="O2" s="31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45" t="s">
        <v>65</v>
      </c>
      <c r="D3" s="346"/>
      <c r="E3" s="14"/>
      <c r="F3" s="347" t="s">
        <v>68</v>
      </c>
      <c r="G3" s="348"/>
      <c r="H3" s="233"/>
      <c r="I3" s="349" t="s">
        <v>3</v>
      </c>
      <c r="J3" s="343"/>
      <c r="K3" s="343"/>
      <c r="L3" s="344"/>
      <c r="M3" s="222"/>
      <c r="N3" s="314"/>
      <c r="O3" s="314"/>
      <c r="P3" s="322" t="s">
        <v>4</v>
      </c>
      <c r="Q3" s="323"/>
      <c r="R3" s="324" t="s">
        <v>5</v>
      </c>
      <c r="S3" s="32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5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8">
        <v>335.3</v>
      </c>
      <c r="L5" s="285">
        <v>10</v>
      </c>
      <c r="M5" s="42"/>
      <c r="N5" s="283">
        <v>335.03</v>
      </c>
      <c r="O5" s="284">
        <v>10</v>
      </c>
      <c r="P5" s="308">
        <f t="shared" ref="P5:Q50" si="1">N5-H5</f>
        <v>-0.27000000000003865</v>
      </c>
      <c r="Q5" s="302">
        <f>O5-I5</f>
        <v>0</v>
      </c>
      <c r="R5" s="326"/>
      <c r="S5" s="326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70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89">
        <v>725.55</v>
      </c>
      <c r="L6" s="282">
        <v>60</v>
      </c>
      <c r="M6" s="42"/>
      <c r="N6" s="244">
        <v>684.25</v>
      </c>
      <c r="O6" s="245">
        <v>58</v>
      </c>
      <c r="P6" s="240">
        <f t="shared" si="1"/>
        <v>-41.299999999999955</v>
      </c>
      <c r="Q6" s="44">
        <f>O6-I6</f>
        <v>-2</v>
      </c>
      <c r="R6" s="327"/>
      <c r="S6" s="327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89">
        <v>771.97</v>
      </c>
      <c r="L7" s="282">
        <v>66</v>
      </c>
      <c r="M7" s="42"/>
      <c r="N7" s="286">
        <v>771.62</v>
      </c>
      <c r="O7" s="287">
        <v>66</v>
      </c>
      <c r="P7" s="249">
        <f t="shared" si="1"/>
        <v>-0.35000000000002274</v>
      </c>
      <c r="Q7" s="302">
        <f t="shared" si="1"/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89">
        <v>748.3</v>
      </c>
      <c r="L8" s="282">
        <v>62</v>
      </c>
      <c r="M8" s="42"/>
      <c r="N8" s="286">
        <v>748.1</v>
      </c>
      <c r="O8" s="287">
        <v>62</v>
      </c>
      <c r="P8" s="249">
        <f t="shared" si="1"/>
        <v>-0.19999999999993179</v>
      </c>
      <c r="Q8" s="302">
        <f t="shared" si="1"/>
        <v>0</v>
      </c>
      <c r="R8" s="328"/>
      <c r="S8" s="328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70"/>
      <c r="F9" s="28"/>
      <c r="G9" s="31"/>
      <c r="H9" s="224">
        <f t="shared" si="0"/>
        <v>0</v>
      </c>
      <c r="I9" s="225">
        <f t="shared" si="0"/>
        <v>0</v>
      </c>
      <c r="J9" s="219"/>
      <c r="K9" s="290"/>
      <c r="L9" s="214"/>
      <c r="M9" s="42"/>
      <c r="N9" s="244"/>
      <c r="O9" s="245"/>
      <c r="P9" s="249">
        <f t="shared" si="1"/>
        <v>0</v>
      </c>
      <c r="Q9" s="302">
        <f t="shared" si="1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89">
        <v>696.32</v>
      </c>
      <c r="L10" s="282">
        <v>19</v>
      </c>
      <c r="M10" s="42"/>
      <c r="N10" s="286">
        <v>696.34</v>
      </c>
      <c r="O10" s="287">
        <v>19</v>
      </c>
      <c r="P10" s="249">
        <f t="shared" si="1"/>
        <v>1.999999999998181E-2</v>
      </c>
      <c r="Q10" s="302">
        <f t="shared" si="1"/>
        <v>0</v>
      </c>
      <c r="R10" s="329"/>
      <c r="S10" s="329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94">
        <v>179.74</v>
      </c>
      <c r="L11" s="295">
        <v>9</v>
      </c>
      <c r="M11" s="296"/>
      <c r="N11" s="297">
        <v>179.1</v>
      </c>
      <c r="O11" s="298">
        <v>9</v>
      </c>
      <c r="P11" s="299">
        <f t="shared" si="1"/>
        <v>8.3599999999999852</v>
      </c>
      <c r="Q11" s="300">
        <f t="shared" si="1"/>
        <v>0</v>
      </c>
      <c r="R11" s="256"/>
      <c r="S11" s="256"/>
      <c r="T11" s="180" t="s">
        <v>78</v>
      </c>
      <c r="U11" s="13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89">
        <v>2039.56</v>
      </c>
      <c r="L12" s="282">
        <v>75</v>
      </c>
      <c r="M12" s="34"/>
      <c r="N12" s="286">
        <v>2039.56</v>
      </c>
      <c r="O12" s="287">
        <v>75</v>
      </c>
      <c r="P12" s="249">
        <f t="shared" si="1"/>
        <v>0</v>
      </c>
      <c r="Q12" s="302">
        <f t="shared" si="1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89">
        <v>20</v>
      </c>
      <c r="L13" s="282">
        <v>2</v>
      </c>
      <c r="M13" s="34"/>
      <c r="N13" s="286">
        <v>20</v>
      </c>
      <c r="O13" s="287">
        <v>2</v>
      </c>
      <c r="P13" s="249">
        <f t="shared" si="1"/>
        <v>0</v>
      </c>
      <c r="Q13" s="302">
        <f t="shared" si="1"/>
        <v>0</v>
      </c>
      <c r="R13" s="330"/>
      <c r="S13" s="330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89">
        <v>50</v>
      </c>
      <c r="L14" s="282">
        <v>5</v>
      </c>
      <c r="M14" s="34"/>
      <c r="N14" s="286">
        <v>50</v>
      </c>
      <c r="O14" s="287">
        <v>5</v>
      </c>
      <c r="P14" s="249">
        <f t="shared" si="1"/>
        <v>0</v>
      </c>
      <c r="Q14" s="302">
        <f t="shared" si="1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301">
        <v>4716.1000000000004</v>
      </c>
      <c r="L15" s="282">
        <v>138</v>
      </c>
      <c r="M15" s="42"/>
      <c r="N15" s="244">
        <v>4725.99</v>
      </c>
      <c r="O15" s="245">
        <v>138</v>
      </c>
      <c r="P15" s="241">
        <f t="shared" si="1"/>
        <v>10.809999999999491</v>
      </c>
      <c r="Q15" s="44">
        <f t="shared" si="1"/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89">
        <v>339.91</v>
      </c>
      <c r="L16" s="282">
        <v>10</v>
      </c>
      <c r="M16" s="42"/>
      <c r="N16" s="286">
        <v>339.91</v>
      </c>
      <c r="O16" s="287">
        <v>10</v>
      </c>
      <c r="P16" s="249">
        <f t="shared" si="1"/>
        <v>0</v>
      </c>
      <c r="Q16" s="302">
        <f t="shared" si="1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90"/>
      <c r="L17" s="214"/>
      <c r="M17" s="42"/>
      <c r="N17" s="244"/>
      <c r="O17" s="245"/>
      <c r="P17" s="241">
        <f t="shared" si="1"/>
        <v>0</v>
      </c>
      <c r="Q17" s="44">
        <f t="shared" si="1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89">
        <v>4860.43</v>
      </c>
      <c r="L18" s="282">
        <v>199</v>
      </c>
      <c r="M18" s="42"/>
      <c r="N18" s="244">
        <v>3936.99</v>
      </c>
      <c r="O18" s="245">
        <v>160</v>
      </c>
      <c r="P18" s="241">
        <f t="shared" si="1"/>
        <v>-923.44000000000051</v>
      </c>
      <c r="Q18" s="44">
        <f t="shared" si="1"/>
        <v>-39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89">
        <v>15840.34</v>
      </c>
      <c r="L19" s="282">
        <v>583</v>
      </c>
      <c r="M19" s="42"/>
      <c r="N19" s="244">
        <v>15248.74</v>
      </c>
      <c r="O19" s="245">
        <v>525</v>
      </c>
      <c r="P19" s="241">
        <f t="shared" si="1"/>
        <v>-591.60000000000036</v>
      </c>
      <c r="Q19" s="44">
        <f t="shared" si="1"/>
        <v>-58</v>
      </c>
      <c r="R19" s="73"/>
      <c r="S19" s="74"/>
      <c r="T19" s="45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90"/>
      <c r="L20" s="214"/>
      <c r="M20" s="42"/>
      <c r="N20" s="244"/>
      <c r="O20" s="245"/>
      <c r="P20" s="241">
        <f t="shared" si="1"/>
        <v>0</v>
      </c>
      <c r="Q20" s="44">
        <f t="shared" si="1"/>
        <v>0</v>
      </c>
      <c r="R20" s="331"/>
      <c r="S20" s="331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89">
        <v>699.15</v>
      </c>
      <c r="L21" s="282">
        <v>25</v>
      </c>
      <c r="M21" s="34"/>
      <c r="N21" s="286">
        <v>699.14</v>
      </c>
      <c r="O21" s="287">
        <v>25</v>
      </c>
      <c r="P21" s="249">
        <f t="shared" si="1"/>
        <v>-9.9999999999909051E-3</v>
      </c>
      <c r="Q21" s="302">
        <f t="shared" si="1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90"/>
      <c r="L22" s="214"/>
      <c r="M22" s="42"/>
      <c r="N22" s="244"/>
      <c r="O22" s="245"/>
      <c r="P22" s="241">
        <f t="shared" si="1"/>
        <v>0</v>
      </c>
      <c r="Q22" s="44">
        <f t="shared" si="1"/>
        <v>0</v>
      </c>
      <c r="R22" s="332"/>
      <c r="S22" s="332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89">
        <v>3303.73</v>
      </c>
      <c r="L23" s="282">
        <v>164</v>
      </c>
      <c r="M23" s="42"/>
      <c r="N23" s="244">
        <v>3399.75</v>
      </c>
      <c r="O23" s="245">
        <v>164</v>
      </c>
      <c r="P23" s="241">
        <f t="shared" si="1"/>
        <v>96.019999999999982</v>
      </c>
      <c r="Q23" s="44">
        <f t="shared" si="1"/>
        <v>0</v>
      </c>
      <c r="R23" s="333"/>
      <c r="S23" s="333"/>
      <c r="T23" s="45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89">
        <v>1529.98</v>
      </c>
      <c r="L24" s="282">
        <v>337</v>
      </c>
      <c r="M24" s="42"/>
      <c r="N24" s="244">
        <v>1480.04</v>
      </c>
      <c r="O24" s="245">
        <v>326</v>
      </c>
      <c r="P24" s="241">
        <f t="shared" si="1"/>
        <v>-49.840000000000146</v>
      </c>
      <c r="Q24" s="44">
        <f t="shared" si="1"/>
        <v>-11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89">
        <v>1575.57</v>
      </c>
      <c r="L25" s="282">
        <v>65</v>
      </c>
      <c r="M25" s="34"/>
      <c r="N25" s="286">
        <v>1575.74</v>
      </c>
      <c r="O25" s="287">
        <v>65</v>
      </c>
      <c r="P25" s="249">
        <f t="shared" si="1"/>
        <v>0.17000000000007276</v>
      </c>
      <c r="Q25" s="302">
        <f t="shared" si="1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90"/>
      <c r="L26" s="214"/>
      <c r="M26" s="42"/>
      <c r="N26" s="244"/>
      <c r="O26" s="245"/>
      <c r="P26" s="241">
        <f t="shared" si="1"/>
        <v>0</v>
      </c>
      <c r="Q26" s="44">
        <f t="shared" si="1"/>
        <v>0</v>
      </c>
      <c r="R26" s="334"/>
      <c r="S26" s="334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89">
        <v>492.8</v>
      </c>
      <c r="L27" s="282">
        <v>13</v>
      </c>
      <c r="M27" s="34"/>
      <c r="N27" s="286">
        <v>492.8</v>
      </c>
      <c r="O27" s="287">
        <v>13</v>
      </c>
      <c r="P27" s="249">
        <f t="shared" si="1"/>
        <v>0</v>
      </c>
      <c r="Q27" s="302">
        <f t="shared" si="1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89">
        <v>3226.89</v>
      </c>
      <c r="L28" s="282">
        <v>129</v>
      </c>
      <c r="M28" s="34"/>
      <c r="N28" s="286">
        <v>3225.84</v>
      </c>
      <c r="O28" s="287">
        <v>129</v>
      </c>
      <c r="P28" s="249">
        <f t="shared" si="1"/>
        <v>-0.6999999999998181</v>
      </c>
      <c r="Q28" s="302">
        <f t="shared" si="1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89">
        <v>3684.25</v>
      </c>
      <c r="L29" s="282">
        <v>125</v>
      </c>
      <c r="M29" s="34"/>
      <c r="N29" s="286">
        <v>3684.36</v>
      </c>
      <c r="O29" s="287">
        <v>125</v>
      </c>
      <c r="P29" s="249">
        <f t="shared" si="1"/>
        <v>0.21000000000003638</v>
      </c>
      <c r="Q29" s="302">
        <f t="shared" si="1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35">
      <c r="B30" s="30" t="s">
        <v>70</v>
      </c>
      <c r="C30" s="28">
        <v>340</v>
      </c>
      <c r="D30" s="29">
        <v>2</v>
      </c>
      <c r="E30" s="30"/>
      <c r="F30" s="87">
        <v>3900</v>
      </c>
      <c r="G30" s="88">
        <v>195</v>
      </c>
      <c r="H30" s="227">
        <f t="shared" si="0"/>
        <v>4240</v>
      </c>
      <c r="I30" s="225">
        <f t="shared" si="0"/>
        <v>197</v>
      </c>
      <c r="J30" s="219"/>
      <c r="K30" s="289">
        <v>4240</v>
      </c>
      <c r="L30" s="282">
        <v>197</v>
      </c>
      <c r="M30" s="42"/>
      <c r="N30" s="244">
        <v>4240</v>
      </c>
      <c r="O30" s="245">
        <v>212</v>
      </c>
      <c r="P30" s="241">
        <f t="shared" si="1"/>
        <v>0</v>
      </c>
      <c r="Q30" s="44">
        <f t="shared" si="1"/>
        <v>15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89">
        <v>22096.880000000001</v>
      </c>
      <c r="L31" s="282">
        <v>812</v>
      </c>
      <c r="M31" s="34"/>
      <c r="N31" s="286">
        <v>22102.639999999999</v>
      </c>
      <c r="O31" s="287">
        <v>812</v>
      </c>
      <c r="P31" s="249">
        <f t="shared" si="1"/>
        <v>3.0400000000008731</v>
      </c>
      <c r="Q31" s="302">
        <f t="shared" si="1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89">
        <v>350</v>
      </c>
      <c r="L32" s="282">
        <v>35</v>
      </c>
      <c r="M32" s="34"/>
      <c r="N32" s="286">
        <v>350</v>
      </c>
      <c r="O32" s="287">
        <v>35</v>
      </c>
      <c r="P32" s="249">
        <f t="shared" si="1"/>
        <v>0</v>
      </c>
      <c r="Q32" s="302">
        <f t="shared" si="1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89">
        <v>1200</v>
      </c>
      <c r="L33" s="282">
        <v>120</v>
      </c>
      <c r="M33" s="34"/>
      <c r="N33" s="286">
        <v>1200</v>
      </c>
      <c r="O33" s="287">
        <v>120</v>
      </c>
      <c r="P33" s="249">
        <f t="shared" si="1"/>
        <v>0</v>
      </c>
      <c r="Q33" s="302">
        <f t="shared" si="1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5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89">
        <v>810</v>
      </c>
      <c r="L34" s="282">
        <v>81</v>
      </c>
      <c r="M34" s="34"/>
      <c r="N34" s="286">
        <v>810</v>
      </c>
      <c r="O34" s="287">
        <v>81</v>
      </c>
      <c r="P34" s="249">
        <f t="shared" si="1"/>
        <v>0</v>
      </c>
      <c r="Q34" s="302">
        <f t="shared" si="1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90"/>
      <c r="L35" s="214"/>
      <c r="M35" s="42"/>
      <c r="N35" s="244"/>
      <c r="O35" s="245"/>
      <c r="P35" s="241">
        <f t="shared" si="1"/>
        <v>0</v>
      </c>
      <c r="Q35" s="44">
        <f t="shared" si="1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90"/>
      <c r="L36" s="214"/>
      <c r="M36" s="42"/>
      <c r="N36" s="244"/>
      <c r="O36" s="245"/>
      <c r="P36" s="241">
        <f t="shared" si="1"/>
        <v>0</v>
      </c>
      <c r="Q36" s="44">
        <f t="shared" si="1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90"/>
      <c r="L37" s="214"/>
      <c r="M37" s="42"/>
      <c r="N37" s="244"/>
      <c r="O37" s="245"/>
      <c r="P37" s="241">
        <f t="shared" si="1"/>
        <v>0</v>
      </c>
      <c r="Q37" s="44">
        <f t="shared" si="1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90"/>
      <c r="L38" s="214"/>
      <c r="M38" s="42"/>
      <c r="N38" s="244"/>
      <c r="O38" s="245"/>
      <c r="P38" s="241">
        <f t="shared" si="1"/>
        <v>0</v>
      </c>
      <c r="Q38" s="44">
        <f t="shared" si="1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264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94"/>
      <c r="L39" s="295"/>
      <c r="M39" s="42"/>
      <c r="N39" s="286">
        <v>6310.5</v>
      </c>
      <c r="O39" s="287">
        <v>7</v>
      </c>
      <c r="P39" s="249">
        <f t="shared" si="1"/>
        <v>0</v>
      </c>
      <c r="Q39" s="302">
        <f t="shared" si="1"/>
        <v>0</v>
      </c>
      <c r="R39" s="114"/>
      <c r="S39" s="114"/>
      <c r="T39" s="45"/>
      <c r="U39" s="13"/>
      <c r="V39" s="13"/>
      <c r="W39" s="13"/>
    </row>
    <row r="40" spans="1:23" ht="53.25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303">
        <f t="shared" si="0"/>
        <v>4183.6400000000003</v>
      </c>
      <c r="I40" s="304">
        <f t="shared" si="0"/>
        <v>184</v>
      </c>
      <c r="J40" s="219"/>
      <c r="K40" s="290">
        <v>4161.12</v>
      </c>
      <c r="L40" s="214">
        <v>184</v>
      </c>
      <c r="M40" s="42"/>
      <c r="N40" s="244">
        <v>3855.13</v>
      </c>
      <c r="O40" s="245">
        <v>170</v>
      </c>
      <c r="P40" s="241">
        <f t="shared" si="1"/>
        <v>-328.51000000000022</v>
      </c>
      <c r="Q40" s="44">
        <f t="shared" si="1"/>
        <v>-14</v>
      </c>
      <c r="R40" s="116"/>
      <c r="S40" s="117"/>
      <c r="T40" s="307" t="s">
        <v>80</v>
      </c>
      <c r="U40" s="13"/>
      <c r="V40" s="13"/>
      <c r="W40" s="13"/>
    </row>
    <row r="41" spans="1:23" ht="23.25" hidden="1" customHeight="1" x14ac:dyDescent="0.3">
      <c r="B41" s="266" t="s">
        <v>37</v>
      </c>
      <c r="C41" s="257"/>
      <c r="D41" s="97"/>
      <c r="E41" s="102"/>
      <c r="F41" s="96"/>
      <c r="G41" s="260"/>
      <c r="H41" s="259">
        <f t="shared" ref="H41:I50" si="2">F41+C41</f>
        <v>0</v>
      </c>
      <c r="I41" s="230">
        <f t="shared" si="2"/>
        <v>0</v>
      </c>
      <c r="J41" s="219"/>
      <c r="K41" s="291"/>
      <c r="L41" s="258"/>
      <c r="M41" s="42"/>
      <c r="N41" s="244"/>
      <c r="O41" s="245"/>
      <c r="P41" s="241">
        <f t="shared" si="1"/>
        <v>0</v>
      </c>
      <c r="Q41" s="44">
        <f t="shared" si="1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6" t="s">
        <v>41</v>
      </c>
      <c r="C42" s="257">
        <v>5657.3</v>
      </c>
      <c r="D42" s="97">
        <v>192</v>
      </c>
      <c r="E42" s="111"/>
      <c r="F42" s="96"/>
      <c r="G42" s="260"/>
      <c r="H42" s="259">
        <f t="shared" si="2"/>
        <v>5657.3</v>
      </c>
      <c r="I42" s="230">
        <f t="shared" si="2"/>
        <v>192</v>
      </c>
      <c r="J42" s="220"/>
      <c r="K42" s="293">
        <v>5657.3</v>
      </c>
      <c r="L42" s="281">
        <v>192</v>
      </c>
      <c r="M42" s="305"/>
      <c r="N42" s="286">
        <v>5657.3</v>
      </c>
      <c r="O42" s="287">
        <v>192</v>
      </c>
      <c r="P42" s="249">
        <f t="shared" si="1"/>
        <v>0</v>
      </c>
      <c r="Q42" s="302">
        <f t="shared" si="1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267" t="s">
        <v>43</v>
      </c>
      <c r="C43" s="115"/>
      <c r="D43" s="29"/>
      <c r="E43" s="30"/>
      <c r="F43" s="28"/>
      <c r="G43" s="261"/>
      <c r="H43" s="259">
        <f t="shared" si="2"/>
        <v>0</v>
      </c>
      <c r="I43" s="230">
        <f t="shared" si="2"/>
        <v>0</v>
      </c>
      <c r="J43" s="219"/>
      <c r="K43" s="293"/>
      <c r="L43" s="281"/>
      <c r="M43" s="124"/>
      <c r="N43" s="244"/>
      <c r="O43" s="245"/>
      <c r="P43" s="241">
        <f t="shared" si="1"/>
        <v>0</v>
      </c>
      <c r="Q43" s="44">
        <f t="shared" si="1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262" t="s">
        <v>42</v>
      </c>
      <c r="C44" s="115"/>
      <c r="D44" s="29"/>
      <c r="E44" s="30"/>
      <c r="F44" s="28"/>
      <c r="G44" s="261"/>
      <c r="H44" s="259">
        <f t="shared" si="2"/>
        <v>0</v>
      </c>
      <c r="I44" s="230">
        <f t="shared" si="2"/>
        <v>0</v>
      </c>
      <c r="J44" s="219"/>
      <c r="K44" s="292"/>
      <c r="L44" s="216"/>
      <c r="M44" s="124"/>
      <c r="N44" s="244"/>
      <c r="O44" s="245"/>
      <c r="P44" s="241">
        <f t="shared" si="1"/>
        <v>0</v>
      </c>
      <c r="Q44" s="44">
        <f t="shared" si="1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438.08</v>
      </c>
      <c r="G45" s="261">
        <v>18</v>
      </c>
      <c r="H45" s="259">
        <f t="shared" si="2"/>
        <v>438.08</v>
      </c>
      <c r="I45" s="230">
        <f t="shared" si="2"/>
        <v>18</v>
      </c>
      <c r="J45" s="219"/>
      <c r="K45" s="293">
        <v>438.08</v>
      </c>
      <c r="L45" s="281">
        <v>18</v>
      </c>
      <c r="M45" s="305"/>
      <c r="N45" s="286">
        <v>438.08</v>
      </c>
      <c r="O45" s="287">
        <v>18</v>
      </c>
      <c r="P45" s="249">
        <f t="shared" si="1"/>
        <v>0</v>
      </c>
      <c r="Q45" s="302">
        <f t="shared" si="1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1435.77</v>
      </c>
      <c r="D46" s="29">
        <v>56</v>
      </c>
      <c r="E46" s="30"/>
      <c r="F46" s="28"/>
      <c r="G46" s="261"/>
      <c r="H46" s="259">
        <f t="shared" si="2"/>
        <v>1435.77</v>
      </c>
      <c r="I46" s="230">
        <f t="shared" si="2"/>
        <v>56</v>
      </c>
      <c r="J46" s="219"/>
      <c r="K46" s="293">
        <v>1435.77</v>
      </c>
      <c r="L46" s="281">
        <v>56</v>
      </c>
      <c r="M46" s="124"/>
      <c r="N46" s="244">
        <v>1437.77</v>
      </c>
      <c r="O46" s="245">
        <v>58</v>
      </c>
      <c r="P46" s="241">
        <f t="shared" si="1"/>
        <v>2</v>
      </c>
      <c r="Q46" s="44">
        <f t="shared" si="1"/>
        <v>2</v>
      </c>
      <c r="R46" s="107"/>
      <c r="S46" s="108"/>
      <c r="T46" s="45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1115.48</v>
      </c>
      <c r="D47" s="29">
        <v>37</v>
      </c>
      <c r="E47" s="30"/>
      <c r="F47" s="28"/>
      <c r="G47" s="261"/>
      <c r="H47" s="259">
        <f t="shared" si="2"/>
        <v>1115.48</v>
      </c>
      <c r="I47" s="230">
        <f t="shared" si="2"/>
        <v>37</v>
      </c>
      <c r="J47" s="219"/>
      <c r="K47" s="293">
        <v>1115.56</v>
      </c>
      <c r="L47" s="281">
        <v>37</v>
      </c>
      <c r="M47" s="305"/>
      <c r="N47" s="286">
        <v>1115.49</v>
      </c>
      <c r="O47" s="287">
        <v>37</v>
      </c>
      <c r="P47" s="249">
        <f t="shared" si="1"/>
        <v>9.9999999999909051E-3</v>
      </c>
      <c r="Q47" s="302">
        <f t="shared" si="1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8" t="s">
        <v>45</v>
      </c>
      <c r="C48" s="271"/>
      <c r="D48" s="273"/>
      <c r="E48" s="275"/>
      <c r="F48" s="277"/>
      <c r="G48" s="279"/>
      <c r="H48" s="259">
        <f t="shared" si="2"/>
        <v>0</v>
      </c>
      <c r="I48" s="230">
        <f t="shared" si="2"/>
        <v>0</v>
      </c>
      <c r="J48" s="219"/>
      <c r="K48" s="292"/>
      <c r="L48" s="216"/>
      <c r="M48" s="124"/>
      <c r="N48" s="244"/>
      <c r="O48" s="245"/>
      <c r="P48" s="241">
        <f t="shared" si="1"/>
        <v>0</v>
      </c>
      <c r="Q48" s="44">
        <f t="shared" si="1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3"/>
      <c r="C49" s="115"/>
      <c r="D49" s="29"/>
      <c r="E49" s="30"/>
      <c r="F49" s="28"/>
      <c r="G49" s="261"/>
      <c r="H49" s="259">
        <f t="shared" si="2"/>
        <v>0</v>
      </c>
      <c r="I49" s="230">
        <f t="shared" si="2"/>
        <v>0</v>
      </c>
      <c r="J49" s="219"/>
      <c r="K49" s="292"/>
      <c r="L49" s="216"/>
      <c r="M49" s="124"/>
      <c r="N49" s="244"/>
      <c r="O49" s="245"/>
      <c r="P49" s="241">
        <f t="shared" si="1"/>
        <v>0</v>
      </c>
      <c r="Q49" s="44">
        <f t="shared" si="1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9"/>
      <c r="C50" s="272"/>
      <c r="D50" s="274"/>
      <c r="E50" s="276"/>
      <c r="F50" s="278"/>
      <c r="G50" s="280"/>
      <c r="H50" s="259">
        <f t="shared" si="2"/>
        <v>0</v>
      </c>
      <c r="I50" s="230">
        <f t="shared" si="2"/>
        <v>0</v>
      </c>
      <c r="J50" s="6"/>
      <c r="K50" s="292"/>
      <c r="L50" s="216"/>
      <c r="M50" s="124"/>
      <c r="N50" s="246"/>
      <c r="O50" s="247"/>
      <c r="P50" s="241">
        <f t="shared" si="1"/>
        <v>0</v>
      </c>
      <c r="Q50" s="44">
        <f t="shared" si="1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51" t="s">
        <v>46</v>
      </c>
      <c r="G51" s="351"/>
      <c r="H51" s="148">
        <f>SUM(H5:H34)</f>
        <v>74525.02</v>
      </c>
      <c r="I51" s="149">
        <f>SUM(I5:I34)</f>
        <v>3341</v>
      </c>
      <c r="J51" s="149"/>
      <c r="K51" s="149"/>
      <c r="L51" s="149"/>
      <c r="M51" s="150"/>
      <c r="N51" s="151">
        <f>SUM(N5:N42)</f>
        <v>88858.87000000001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thickBot="1" x14ac:dyDescent="0.3">
      <c r="C55" s="170"/>
      <c r="D55" s="209" t="s">
        <v>67</v>
      </c>
      <c r="E55" s="200"/>
      <c r="F55" s="200"/>
      <c r="G55" s="201"/>
      <c r="H55" s="201"/>
      <c r="I55" s="201"/>
      <c r="J55" s="201"/>
      <c r="K55" s="201"/>
      <c r="L55" s="201"/>
      <c r="M55" s="201"/>
      <c r="N55" s="201"/>
      <c r="O55" s="202"/>
      <c r="P55" s="203"/>
      <c r="Q55" s="204"/>
      <c r="R55" s="171"/>
      <c r="S55" s="172"/>
      <c r="T55" s="173"/>
      <c r="U55" s="174"/>
    </row>
    <row r="56" spans="2:23" ht="28.5" customHeight="1" thickBot="1" x14ac:dyDescent="0.35">
      <c r="B56" s="175"/>
      <c r="C56" s="176"/>
      <c r="D56" s="254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2"/>
      <c r="Q56" s="253"/>
    </row>
    <row r="57" spans="2:23" ht="23.25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 E N E R O    2 0 2 3      </vt:lpstr>
      <vt:lpstr>F E B R E R O    2 0 2 3    </vt:lpstr>
      <vt:lpstr>    M A R Z O      2 0 2 3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2023-04-19T21:39:10Z</cp:lastPrinted>
  <dcterms:created xsi:type="dcterms:W3CDTF">2023-02-15T18:57:21Z</dcterms:created>
  <dcterms:modified xsi:type="dcterms:W3CDTF">2023-04-20T20:45:35Z</dcterms:modified>
</cp:coreProperties>
</file>