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20715" windowHeight="11730" firstSheet="2" activeTab="4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Hoja1" sheetId="9" r:id="rId7"/>
    <sheet name="Hoja6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<sst xmlns="http://schemas.openxmlformats.org/spreadsheetml/2006/main" count="266" uniqueCount="168">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</sst>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3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" fontId="15" fillId="0" borderId="24" xfId="0" applyNumberFormat="1" applyFont="1" applyFill="1" applyBorder="1" applyAlignment="1">
      <alignment horizontal="left"/>
    </xf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FF00"/>
      <color rgb="FFFFCCCC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4"/>
      <c r="C1" s="266" t="s">
        <v>29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16.5" thickBot="1" x14ac:dyDescent="0.3">
      <c r="B2" s="265"/>
      <c r="C2" s="4"/>
      <c r="H2" s="6"/>
      <c r="I2" s="7"/>
      <c r="J2" s="8"/>
      <c r="L2" s="3"/>
      <c r="M2" s="7"/>
      <c r="N2" s="9"/>
    </row>
    <row r="3" spans="1:21" ht="21.75" thickBot="1" x14ac:dyDescent="0.35">
      <c r="B3" s="268" t="s">
        <v>0</v>
      </c>
      <c r="C3" s="269"/>
      <c r="D3" s="10"/>
      <c r="E3" s="11"/>
      <c r="F3" s="11"/>
      <c r="H3" s="270" t="s">
        <v>1</v>
      </c>
      <c r="I3" s="270"/>
      <c r="K3" s="13"/>
      <c r="L3" s="13"/>
      <c r="M3" s="6"/>
      <c r="R3" s="273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75" t="s">
        <v>4</v>
      </c>
      <c r="F4" s="276"/>
      <c r="H4" s="277" t="s">
        <v>5</v>
      </c>
      <c r="I4" s="278"/>
      <c r="J4" s="18"/>
      <c r="K4" s="19"/>
      <c r="L4" s="20"/>
      <c r="M4" s="21" t="s">
        <v>6</v>
      </c>
      <c r="N4" s="22" t="s">
        <v>7</v>
      </c>
      <c r="P4" s="279" t="s">
        <v>8</v>
      </c>
      <c r="Q4" s="280"/>
      <c r="R4" s="274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271">
        <f>SUM(M5:M39)</f>
        <v>1666347.5</v>
      </c>
      <c r="N49" s="282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272"/>
      <c r="N50" s="283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284" t="s">
        <v>13</v>
      </c>
      <c r="I55" s="285"/>
      <c r="J55" s="135"/>
      <c r="K55" s="286">
        <f>I53+L53</f>
        <v>63475.360000000001</v>
      </c>
      <c r="L55" s="287"/>
      <c r="M55" s="288">
        <f>N49+M49</f>
        <v>1715746.5</v>
      </c>
      <c r="N55" s="289"/>
      <c r="P55" s="36"/>
      <c r="Q55" s="9"/>
    </row>
    <row r="56" spans="1:18" ht="15.75" x14ac:dyDescent="0.25">
      <c r="D56" s="281" t="s">
        <v>14</v>
      </c>
      <c r="E56" s="281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252" t="s">
        <v>15</v>
      </c>
      <c r="E57" s="252"/>
      <c r="F57" s="131">
        <v>-1524395.48</v>
      </c>
      <c r="I57" s="253" t="s">
        <v>16</v>
      </c>
      <c r="J57" s="254"/>
      <c r="K57" s="255">
        <f>F59+F60+F61</f>
        <v>393764.05999999994</v>
      </c>
      <c r="L57" s="256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257">
        <f>-C4</f>
        <v>-373948.72</v>
      </c>
      <c r="L59" s="258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259" t="s">
        <v>21</v>
      </c>
      <c r="E61" s="260"/>
      <c r="F61" s="151">
        <v>223528.9</v>
      </c>
      <c r="I61" s="261" t="s">
        <v>22</v>
      </c>
      <c r="J61" s="262"/>
      <c r="K61" s="263">
        <f>K57+K59</f>
        <v>19815.339999999967</v>
      </c>
      <c r="L61" s="263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16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4"/>
      <c r="C1" s="266" t="s">
        <v>61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16.5" thickBot="1" x14ac:dyDescent="0.3">
      <c r="B2" s="265"/>
      <c r="C2" s="4"/>
      <c r="H2" s="6"/>
      <c r="I2" s="7"/>
      <c r="J2" s="8"/>
      <c r="L2" s="3"/>
      <c r="M2" s="7"/>
      <c r="N2" s="9"/>
    </row>
    <row r="3" spans="1:21" ht="21.75" thickBot="1" x14ac:dyDescent="0.35">
      <c r="B3" s="268" t="s">
        <v>0</v>
      </c>
      <c r="C3" s="269"/>
      <c r="D3" s="10"/>
      <c r="E3" s="11"/>
      <c r="F3" s="11"/>
      <c r="H3" s="270" t="s">
        <v>1</v>
      </c>
      <c r="I3" s="270"/>
      <c r="K3" s="13"/>
      <c r="L3" s="13"/>
      <c r="M3" s="6"/>
      <c r="R3" s="273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275" t="s">
        <v>4</v>
      </c>
      <c r="F4" s="276"/>
      <c r="H4" s="277" t="s">
        <v>5</v>
      </c>
      <c r="I4" s="278"/>
      <c r="J4" s="18"/>
      <c r="K4" s="19"/>
      <c r="L4" s="20"/>
      <c r="M4" s="21" t="s">
        <v>6</v>
      </c>
      <c r="N4" s="22" t="s">
        <v>7</v>
      </c>
      <c r="P4" s="291" t="s">
        <v>8</v>
      </c>
      <c r="Q4" s="292"/>
      <c r="R4" s="290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271">
        <f>SUM(M5:M39)</f>
        <v>2238523</v>
      </c>
      <c r="N45" s="282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272"/>
      <c r="N46" s="28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284" t="s">
        <v>13</v>
      </c>
      <c r="I51" s="285"/>
      <c r="J51" s="135"/>
      <c r="K51" s="286">
        <f>I49+L49</f>
        <v>90767.040000000008</v>
      </c>
      <c r="L51" s="287"/>
      <c r="M51" s="288">
        <f>N45+M45</f>
        <v>2335781</v>
      </c>
      <c r="N51" s="289"/>
      <c r="P51" s="36"/>
      <c r="Q51" s="9"/>
    </row>
    <row r="52" spans="1:17" ht="15.75" x14ac:dyDescent="0.25">
      <c r="D52" s="281" t="s">
        <v>14</v>
      </c>
      <c r="E52" s="281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252" t="s">
        <v>15</v>
      </c>
      <c r="E53" s="252"/>
      <c r="F53" s="131">
        <v>-2224189.7400000002</v>
      </c>
      <c r="I53" s="253" t="s">
        <v>16</v>
      </c>
      <c r="J53" s="254"/>
      <c r="K53" s="255">
        <f>F55+F56+F57</f>
        <v>296963.76999999973</v>
      </c>
      <c r="L53" s="256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257">
        <f>-C4</f>
        <v>-223528.9</v>
      </c>
      <c r="L55" s="258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259" t="s">
        <v>21</v>
      </c>
      <c r="E57" s="260"/>
      <c r="F57" s="151">
        <v>230554.55</v>
      </c>
      <c r="I57" s="261" t="s">
        <v>22</v>
      </c>
      <c r="J57" s="262"/>
      <c r="K57" s="263">
        <f>K53+K55</f>
        <v>73434.869999999733</v>
      </c>
      <c r="L57" s="263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22"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abSelected="1" workbookViewId="0">
      <pane xSplit="1" ySplit="4" topLeftCell="G23" activePane="bottomRight" state="frozen"/>
      <selection pane="topRight" activeCell="B1" sqref="B1"/>
      <selection pane="bottomLeft" activeCell="A5" sqref="A5"/>
      <selection pane="bottomRight" activeCell="S34" sqref="S34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4"/>
      <c r="C1" s="266" t="s">
        <v>115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</row>
    <row r="2" spans="1:21" ht="16.5" thickBot="1" x14ac:dyDescent="0.3">
      <c r="B2" s="265"/>
      <c r="C2" s="4"/>
      <c r="H2" s="6"/>
      <c r="I2" s="7"/>
      <c r="J2" s="8"/>
      <c r="L2" s="3"/>
      <c r="M2" s="7"/>
      <c r="N2" s="9"/>
    </row>
    <row r="3" spans="1:21" ht="21.75" thickBot="1" x14ac:dyDescent="0.35">
      <c r="B3" s="268" t="s">
        <v>0</v>
      </c>
      <c r="C3" s="269"/>
      <c r="D3" s="10"/>
      <c r="E3" s="11"/>
      <c r="F3" s="11"/>
      <c r="H3" s="270" t="s">
        <v>1</v>
      </c>
      <c r="I3" s="270"/>
      <c r="K3" s="13"/>
      <c r="L3" s="13"/>
      <c r="M3" s="6"/>
      <c r="R3" s="273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275" t="s">
        <v>4</v>
      </c>
      <c r="F4" s="276"/>
      <c r="H4" s="277" t="s">
        <v>5</v>
      </c>
      <c r="I4" s="278"/>
      <c r="J4" s="18"/>
      <c r="K4" s="19"/>
      <c r="L4" s="20"/>
      <c r="M4" s="21" t="s">
        <v>6</v>
      </c>
      <c r="N4" s="22" t="s">
        <v>7</v>
      </c>
      <c r="P4" s="291" t="s">
        <v>8</v>
      </c>
      <c r="Q4" s="292"/>
      <c r="R4" s="290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8"/>
      <c r="K5" s="32"/>
      <c r="L5" s="9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39"/>
      <c r="K6" s="40" t="s">
        <v>9</v>
      </c>
      <c r="L6" s="41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39"/>
      <c r="K7" s="43"/>
      <c r="L7" s="41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44"/>
      <c r="K8" s="45"/>
      <c r="L8" s="41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39"/>
      <c r="K9" s="47"/>
      <c r="L9" s="41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39"/>
      <c r="K10" s="48"/>
      <c r="L10" s="49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44">
        <v>44992</v>
      </c>
      <c r="K11" s="50" t="s">
        <v>160</v>
      </c>
      <c r="L11" s="41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39"/>
      <c r="K12" s="51"/>
      <c r="L12" s="41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39"/>
      <c r="K13" s="40"/>
      <c r="L13" s="41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39"/>
      <c r="K14" s="45"/>
      <c r="L14" s="41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39">
        <v>44996</v>
      </c>
      <c r="K15" s="45" t="s">
        <v>162</v>
      </c>
      <c r="L15" s="41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39"/>
      <c r="K16" s="45"/>
      <c r="L16" s="9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39"/>
      <c r="K17" s="53"/>
      <c r="L17" s="49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39"/>
      <c r="K18" s="54"/>
      <c r="L18" s="41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39"/>
      <c r="K19" s="55"/>
      <c r="L19" s="56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39"/>
      <c r="K20" s="57"/>
      <c r="L20" s="49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39"/>
      <c r="K21" s="58"/>
      <c r="L21" s="49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39">
        <v>45003</v>
      </c>
      <c r="K22" s="45" t="s">
        <v>163</v>
      </c>
      <c r="L22" s="5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60"/>
      <c r="K23" s="61"/>
      <c r="L23" s="49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62"/>
      <c r="K24" s="63"/>
      <c r="L24" s="64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65"/>
      <c r="K25" s="66"/>
      <c r="L25" s="67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39"/>
      <c r="K26" s="63"/>
      <c r="L26" s="49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68"/>
      <c r="K27" s="69"/>
      <c r="L27" s="67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70"/>
      <c r="K28" s="71"/>
      <c r="L28" s="67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68">
        <v>45010</v>
      </c>
      <c r="K29" s="73" t="s">
        <v>165</v>
      </c>
      <c r="L29" s="67">
        <v>12045</v>
      </c>
      <c r="M29" s="250">
        <f>30700</f>
        <v>30700</v>
      </c>
      <c r="N29" s="34">
        <v>8222</v>
      </c>
      <c r="O29" s="35"/>
      <c r="P29" s="235">
        <f t="shared" si="0"/>
        <v>51109</v>
      </c>
      <c r="Q29" s="251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74"/>
      <c r="K30" s="75"/>
      <c r="L30" s="76"/>
      <c r="M30" s="250">
        <f>33777</f>
        <v>33777</v>
      </c>
      <c r="N30" s="34">
        <v>4272</v>
      </c>
      <c r="O30" s="35"/>
      <c r="P30" s="235">
        <f t="shared" si="0"/>
        <v>47563</v>
      </c>
      <c r="Q30" s="251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74"/>
      <c r="K31" s="78"/>
      <c r="L31" s="79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74"/>
      <c r="K32" s="75"/>
      <c r="L32" s="76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74"/>
      <c r="K33" s="78"/>
      <c r="L33" s="81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74">
        <v>45015</v>
      </c>
      <c r="K34" s="83" t="s">
        <v>167</v>
      </c>
      <c r="L34" s="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9.5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78"/>
      <c r="L38" s="81"/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244"/>
      <c r="L40" s="76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271">
        <f>SUM(M5:M39)</f>
        <v>2689952</v>
      </c>
      <c r="N45" s="282">
        <f>SUM(N5:N39)</f>
        <v>61422</v>
      </c>
      <c r="P45" s="98">
        <f t="shared" si="0"/>
        <v>2751374</v>
      </c>
      <c r="Q45" s="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272"/>
      <c r="N46" s="283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128"/>
      <c r="K49" s="129" t="s">
        <v>12</v>
      </c>
      <c r="L49" s="130">
        <f>SUM(L5:L48)</f>
        <v>47647.67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284" t="s">
        <v>13</v>
      </c>
      <c r="I51" s="285"/>
      <c r="J51" s="135"/>
      <c r="K51" s="286">
        <f>I49+L49</f>
        <v>59868.67</v>
      </c>
      <c r="L51" s="287"/>
      <c r="M51" s="288">
        <f>N45+M45</f>
        <v>2751374</v>
      </c>
      <c r="N51" s="289"/>
      <c r="P51" s="36"/>
      <c r="Q51" s="9"/>
    </row>
    <row r="52" spans="1:17" ht="15.75" x14ac:dyDescent="0.25">
      <c r="D52" s="281" t="s">
        <v>14</v>
      </c>
      <c r="E52" s="281"/>
      <c r="F52" s="136">
        <f>F49-K51-C49</f>
        <v>2829656.33</v>
      </c>
      <c r="I52" s="137"/>
      <c r="J52" s="138"/>
      <c r="P52" s="36"/>
      <c r="Q52" s="9"/>
    </row>
    <row r="53" spans="1:17" ht="18.75" x14ac:dyDescent="0.3">
      <c r="D53" s="252" t="s">
        <v>15</v>
      </c>
      <c r="E53" s="252"/>
      <c r="F53" s="131">
        <v>0</v>
      </c>
      <c r="I53" s="253" t="s">
        <v>16</v>
      </c>
      <c r="J53" s="254"/>
      <c r="K53" s="255">
        <f>F55+F56+F57</f>
        <v>2829656.33</v>
      </c>
      <c r="L53" s="256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2829656.33</v>
      </c>
      <c r="H55" s="23"/>
      <c r="I55" s="146" t="s">
        <v>18</v>
      </c>
      <c r="J55" s="147"/>
      <c r="K55" s="257">
        <f>-C4</f>
        <v>-230554.55</v>
      </c>
      <c r="L55" s="258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/>
      <c r="D57" s="259" t="s">
        <v>21</v>
      </c>
      <c r="E57" s="260"/>
      <c r="F57" s="151">
        <v>0</v>
      </c>
      <c r="I57" s="261" t="s">
        <v>22</v>
      </c>
      <c r="J57" s="262"/>
      <c r="K57" s="263">
        <f>K53+K55</f>
        <v>2599101.7800000003</v>
      </c>
      <c r="L57" s="263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3" activePane="bottomLeft" state="frozen"/>
      <selection pane="bottomLeft"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5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5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5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5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5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5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81287.320000000007</v>
      </c>
      <c r="D14" s="181"/>
      <c r="E14" s="149"/>
      <c r="F14" s="183">
        <f t="shared" si="0"/>
        <v>749232.60000000009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818894.50000000012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899278.70000000007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925845.50000000012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997888.70000000007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1063941.1000000001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1144382.7000000002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181"/>
      <c r="E21" s="149"/>
      <c r="F21" s="183">
        <f t="shared" si="0"/>
        <v>1161979.5000000002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1237105.5500000003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1287323.5500000003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1338273.9500000002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1429868.9700000002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1587205.7700000003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1589371.7700000003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1597358.9700000002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1654874.4500000002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1809961.1600000001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1875044.56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1882192.36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1961043.7100000002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2004960.5100000002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2063332.3300000003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2113132.33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2132512.33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2236238.06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2326941.7200000002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2342049.7200000002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2452296.6800000002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2526169.2800000003</v>
      </c>
    </row>
    <row r="43" spans="1:10" ht="23.25" customHeight="1" x14ac:dyDescent="0.25">
      <c r="A43" s="246">
        <v>45012</v>
      </c>
      <c r="B43" s="248" t="s">
        <v>156</v>
      </c>
      <c r="C43" s="149">
        <v>18201.599999999999</v>
      </c>
      <c r="D43" s="192"/>
      <c r="E43" s="100"/>
      <c r="F43" s="183">
        <f t="shared" si="0"/>
        <v>2544370.8800000004</v>
      </c>
    </row>
    <row r="44" spans="1:10" ht="23.25" customHeight="1" x14ac:dyDescent="0.25">
      <c r="A44" s="247">
        <v>45012</v>
      </c>
      <c r="B44" s="249" t="s">
        <v>157</v>
      </c>
      <c r="C44" s="149">
        <v>90248.6</v>
      </c>
      <c r="D44" s="192"/>
      <c r="E44" s="100"/>
      <c r="F44" s="183">
        <f t="shared" si="0"/>
        <v>2634619.4800000004</v>
      </c>
    </row>
    <row r="45" spans="1:10" ht="23.25" customHeight="1" x14ac:dyDescent="0.25">
      <c r="A45" s="247">
        <v>45013</v>
      </c>
      <c r="B45" s="249" t="s">
        <v>158</v>
      </c>
      <c r="C45" s="149">
        <v>103968.36</v>
      </c>
      <c r="D45" s="192"/>
      <c r="E45" s="100"/>
      <c r="F45" s="183">
        <f t="shared" si="0"/>
        <v>2738587.8400000003</v>
      </c>
    </row>
    <row r="46" spans="1:10" ht="23.25" customHeight="1" x14ac:dyDescent="0.25">
      <c r="A46" s="247">
        <v>45014</v>
      </c>
      <c r="B46" s="249" t="s">
        <v>159</v>
      </c>
      <c r="C46" s="149">
        <v>60574.6</v>
      </c>
      <c r="D46" s="192"/>
      <c r="E46" s="100"/>
      <c r="F46" s="183">
        <f t="shared" si="0"/>
        <v>2799162.4400000004</v>
      </c>
    </row>
    <row r="47" spans="1:10" ht="23.25" customHeight="1" x14ac:dyDescent="0.25">
      <c r="A47" s="247"/>
      <c r="B47" s="249"/>
      <c r="C47" s="149"/>
      <c r="D47" s="192"/>
      <c r="E47" s="100"/>
      <c r="F47" s="183">
        <f t="shared" si="0"/>
        <v>2799162.4400000004</v>
      </c>
    </row>
    <row r="48" spans="1:10" ht="23.25" customHeight="1" x14ac:dyDescent="0.25">
      <c r="A48" s="247"/>
      <c r="B48" s="249"/>
      <c r="C48" s="149"/>
      <c r="D48" s="192"/>
      <c r="E48" s="100"/>
      <c r="F48" s="183">
        <f t="shared" si="0"/>
        <v>2799162.4400000004</v>
      </c>
    </row>
    <row r="49" spans="1:6" ht="23.25" customHeight="1" x14ac:dyDescent="0.25">
      <c r="A49" s="247"/>
      <c r="B49" s="249"/>
      <c r="C49" s="149"/>
      <c r="D49" s="192"/>
      <c r="E49" s="100"/>
      <c r="F49" s="183">
        <f t="shared" si="0"/>
        <v>2799162.4400000004</v>
      </c>
    </row>
    <row r="50" spans="1:6" ht="23.25" customHeight="1" x14ac:dyDescent="0.25">
      <c r="A50" s="247"/>
      <c r="B50" s="249"/>
      <c r="C50" s="149"/>
      <c r="D50" s="192"/>
      <c r="E50" s="100"/>
      <c r="F50" s="183">
        <f t="shared" si="0"/>
        <v>2799162.4400000004</v>
      </c>
    </row>
    <row r="51" spans="1:6" ht="23.25" customHeight="1" x14ac:dyDescent="0.25">
      <c r="A51" s="247"/>
      <c r="B51" s="249"/>
      <c r="C51" s="149"/>
      <c r="D51" s="192"/>
      <c r="E51" s="100"/>
      <c r="F51" s="183">
        <f t="shared" si="0"/>
        <v>2799162.4400000004</v>
      </c>
    </row>
    <row r="52" spans="1:6" ht="23.25" customHeight="1" x14ac:dyDescent="0.25">
      <c r="A52" s="247"/>
      <c r="B52" s="249"/>
      <c r="C52" s="149"/>
      <c r="D52" s="192"/>
      <c r="E52" s="100"/>
      <c r="F52" s="183">
        <f t="shared" si="0"/>
        <v>2799162.4400000004</v>
      </c>
    </row>
    <row r="53" spans="1:6" ht="23.25" customHeight="1" x14ac:dyDescent="0.25">
      <c r="A53" s="247"/>
      <c r="B53" s="249"/>
      <c r="C53" s="149"/>
      <c r="D53" s="192"/>
      <c r="E53" s="100"/>
      <c r="F53" s="183">
        <f t="shared" si="0"/>
        <v>2799162.4400000004</v>
      </c>
    </row>
    <row r="54" spans="1:6" ht="23.25" customHeight="1" x14ac:dyDescent="0.25">
      <c r="A54" s="247"/>
      <c r="B54" s="249"/>
      <c r="C54" s="149"/>
      <c r="D54" s="192"/>
      <c r="E54" s="100"/>
      <c r="F54" s="183">
        <f t="shared" si="0"/>
        <v>2799162.4400000004</v>
      </c>
    </row>
    <row r="55" spans="1:6" ht="23.25" customHeight="1" x14ac:dyDescent="0.25">
      <c r="A55" s="247"/>
      <c r="B55" s="249"/>
      <c r="C55" s="149"/>
      <c r="D55" s="192"/>
      <c r="E55" s="100"/>
      <c r="F55" s="183">
        <f t="shared" si="0"/>
        <v>2799162.4400000004</v>
      </c>
    </row>
    <row r="56" spans="1:6" ht="23.25" customHeight="1" x14ac:dyDescent="0.25">
      <c r="A56" s="247"/>
      <c r="B56" s="249"/>
      <c r="C56" s="149"/>
      <c r="D56" s="192"/>
      <c r="E56" s="100"/>
      <c r="F56" s="183">
        <f t="shared" si="0"/>
        <v>2799162.4400000004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2799162.4400000004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2799162.4400000004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2799162.4400000004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2799162.4400000004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2799162.4400000004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2799162.4400000004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2799162.4400000004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2799162.4400000004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2799162.4400000004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2799162.4400000004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2799162.4400000004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2799162.4400000004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2799162.4400000004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2799162.4400000004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2799162.4400000004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2799162.4400000004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2799162.4400000004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2799162.4400000004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2799162.4400000004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2799162.4400000004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2799162.4400000004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2799162.4400000004</v>
      </c>
    </row>
    <row r="79" spans="1:6" ht="19.5" thickBot="1" x14ac:dyDescent="0.35">
      <c r="A79" s="201"/>
      <c r="B79" s="202"/>
      <c r="C79" s="203">
        <f>SUM(C3:C78)</f>
        <v>2799162.4400000004</v>
      </c>
      <c r="D79" s="175"/>
      <c r="E79" s="204">
        <f>SUM(E3:E78)</f>
        <v>0</v>
      </c>
      <c r="F79" s="205">
        <f>F78</f>
        <v>2799162.4400000004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2023-04-20T20:04:45Z</dcterms:modified>
</cp:coreProperties>
</file>