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6" activeTab="1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<sst xmlns="http://schemas.openxmlformats.org/spreadsheetml/2006/main" count="1009" uniqueCount="516">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</sst>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3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98"/>
      <c r="C1" s="400" t="s">
        <v>28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18" ht="16.5" thickBot="1" x14ac:dyDescent="0.3">
      <c r="B2" s="399"/>
      <c r="C2" s="2"/>
      <c r="H2" s="4"/>
      <c r="I2" s="5"/>
      <c r="J2" s="6"/>
      <c r="L2" s="7"/>
      <c r="M2" s="5"/>
      <c r="N2" s="8"/>
    </row>
    <row r="3" spans="1:18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80">
        <f>SUM(M5:M39)</f>
        <v>1527030</v>
      </c>
      <c r="N40" s="382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81"/>
      <c r="N41" s="38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50143.28</v>
      </c>
      <c r="L53" s="387"/>
      <c r="M53" s="388">
        <f>N40+M40</f>
        <v>1577043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-1419082.77</v>
      </c>
      <c r="I55" s="392" t="s">
        <v>15</v>
      </c>
      <c r="J55" s="393"/>
      <c r="K55" s="394">
        <f>F57+F58+F59</f>
        <v>296963.46999999997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96">
        <f>-C4</f>
        <v>-221059.7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73" t="s">
        <v>20</v>
      </c>
      <c r="E59" s="374"/>
      <c r="F59" s="129">
        <v>154314.51999999999</v>
      </c>
      <c r="I59" s="375" t="s">
        <v>168</v>
      </c>
      <c r="J59" s="376"/>
      <c r="K59" s="377">
        <f>K55+K57</f>
        <v>75903.76999999996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98"/>
      <c r="C1" s="400" t="s">
        <v>326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2772689</v>
      </c>
      <c r="N40" s="382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81"/>
      <c r="N41" s="383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60691.69</v>
      </c>
      <c r="L53" s="387"/>
      <c r="M53" s="388">
        <f>N40+M40</f>
        <v>2880043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-2875380.48</v>
      </c>
      <c r="I55" s="392" t="s">
        <v>15</v>
      </c>
      <c r="J55" s="393"/>
      <c r="K55" s="394">
        <f>F57+F58+F59</f>
        <v>247554.74000000008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96">
        <f>-C4</f>
        <v>-149938.81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73" t="s">
        <v>20</v>
      </c>
      <c r="E59" s="374"/>
      <c r="F59" s="129">
        <v>232165.91</v>
      </c>
      <c r="I59" s="375" t="s">
        <v>168</v>
      </c>
      <c r="J59" s="376"/>
      <c r="K59" s="377">
        <f>K55+K57</f>
        <v>97615.93000000008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98"/>
      <c r="C1" s="400" t="s">
        <v>380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2373103</v>
      </c>
      <c r="N40" s="382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1"/>
      <c r="N41" s="38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79649.720000000016</v>
      </c>
      <c r="L53" s="387"/>
      <c r="M53" s="388">
        <f>N40+M40</f>
        <v>2440411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-2471332.31</v>
      </c>
      <c r="I55" s="392" t="s">
        <v>15</v>
      </c>
      <c r="J55" s="393"/>
      <c r="K55" s="394">
        <f>F57+F58+F59</f>
        <v>214026.38999999972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96">
        <f>-C4</f>
        <v>-232165.91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73" t="s">
        <v>20</v>
      </c>
      <c r="E59" s="374"/>
      <c r="F59" s="129">
        <v>273736.42</v>
      </c>
      <c r="I59" s="375" t="s">
        <v>325</v>
      </c>
      <c r="J59" s="376"/>
      <c r="K59" s="377">
        <f>K55+K57</f>
        <v>-18139.520000000281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98"/>
      <c r="C1" s="400" t="s">
        <v>421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2375259</v>
      </c>
      <c r="N40" s="382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1"/>
      <c r="N41" s="383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52857.25</v>
      </c>
      <c r="L53" s="387"/>
      <c r="M53" s="388">
        <f>N40+M40</f>
        <v>2436376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-2401197.5699999998</v>
      </c>
      <c r="I55" s="392" t="s">
        <v>15</v>
      </c>
      <c r="J55" s="393"/>
      <c r="K55" s="394">
        <f>F57+F58+F59</f>
        <v>259241.77000000016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96">
        <f>-C4</f>
        <v>-273736.42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73" t="s">
        <v>20</v>
      </c>
      <c r="E59" s="374"/>
      <c r="F59" s="129">
        <v>236400.59</v>
      </c>
      <c r="I59" s="410" t="s">
        <v>325</v>
      </c>
      <c r="J59" s="411"/>
      <c r="K59" s="412">
        <f>K55+K57</f>
        <v>-14494.64999999982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98"/>
      <c r="C1" s="400" t="s">
        <v>465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80">
        <f>SUM(M5:M39)</f>
        <v>3147309.5</v>
      </c>
      <c r="N40" s="382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81"/>
      <c r="N41" s="383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102873.87000000001</v>
      </c>
      <c r="L53" s="387"/>
      <c r="M53" s="388">
        <f>N40+M40</f>
        <v>3223878.5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-3171951.31</v>
      </c>
      <c r="I55" s="392" t="s">
        <v>15</v>
      </c>
      <c r="J55" s="393"/>
      <c r="K55" s="394">
        <f>F57+F58+F59</f>
        <v>265314.0299999998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396">
        <f>-C4</f>
        <v>-236400.59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73" t="s">
        <v>20</v>
      </c>
      <c r="E59" s="374"/>
      <c r="F59" s="129">
        <v>242354.21</v>
      </c>
      <c r="I59" s="410" t="s">
        <v>325</v>
      </c>
      <c r="J59" s="411"/>
      <c r="K59" s="412">
        <f>K55+K57</f>
        <v>28913.439999999799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tabSelected="1" workbookViewId="0">
      <pane xSplit="3" ySplit="4" topLeftCell="G17" activePane="bottomRight" state="frozen"/>
      <selection pane="topRight" activeCell="D1" sqref="D1"/>
      <selection pane="bottomLeft" activeCell="A5" sqref="A5"/>
      <selection pane="bottomRight" activeCell="O25" sqref="O2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98"/>
      <c r="C1" s="400" t="s">
        <v>512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12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19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19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19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19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19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19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19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19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19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19" ht="18" thickBot="1" x14ac:dyDescent="0.35">
      <c r="A26" s="22"/>
      <c r="B26" s="320">
        <v>44858</v>
      </c>
      <c r="C26" s="24">
        <v>0</v>
      </c>
      <c r="D26" s="326"/>
      <c r="E26" s="322">
        <v>44858</v>
      </c>
      <c r="F26" s="27"/>
      <c r="G26" s="323"/>
      <c r="H26" s="324">
        <v>44858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8">
        <v>0</v>
      </c>
      <c r="S26" s="369">
        <v>44858</v>
      </c>
    </row>
    <row r="27" spans="1:19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/>
      <c r="G27" s="323"/>
      <c r="H27" s="324">
        <v>44859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8">
        <v>0</v>
      </c>
      <c r="S27" s="369">
        <v>44859</v>
      </c>
    </row>
    <row r="28" spans="1:19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/>
      <c r="G28" s="323"/>
      <c r="H28" s="324">
        <v>44860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8">
        <v>0</v>
      </c>
      <c r="S28" s="369">
        <v>44860</v>
      </c>
    </row>
    <row r="29" spans="1:19" ht="18" thickBot="1" x14ac:dyDescent="0.35">
      <c r="A29" s="22"/>
      <c r="B29" s="320">
        <v>44861</v>
      </c>
      <c r="C29" s="24">
        <v>0</v>
      </c>
      <c r="D29" s="347"/>
      <c r="E29" s="322">
        <v>44861</v>
      </c>
      <c r="F29" s="27"/>
      <c r="G29" s="323"/>
      <c r="H29" s="324">
        <v>44861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8">
        <v>0</v>
      </c>
      <c r="S29" s="369">
        <v>44861</v>
      </c>
    </row>
    <row r="30" spans="1:19" ht="18" thickBot="1" x14ac:dyDescent="0.35">
      <c r="A30" s="22"/>
      <c r="B30" s="320">
        <v>44862</v>
      </c>
      <c r="C30" s="24">
        <v>0</v>
      </c>
      <c r="D30" s="347"/>
      <c r="E30" s="322">
        <v>44862</v>
      </c>
      <c r="F30" s="27"/>
      <c r="G30" s="323"/>
      <c r="H30" s="324">
        <v>44862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8">
        <v>0</v>
      </c>
      <c r="S30" s="369">
        <v>44862</v>
      </c>
    </row>
    <row r="31" spans="1:19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/>
      <c r="G31" s="323"/>
      <c r="H31" s="324">
        <v>44863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8">
        <v>0</v>
      </c>
      <c r="S31" s="369">
        <v>44863</v>
      </c>
    </row>
    <row r="32" spans="1:19" ht="18" thickBot="1" x14ac:dyDescent="0.35">
      <c r="A32" s="22"/>
      <c r="B32" s="320">
        <v>44864</v>
      </c>
      <c r="C32" s="24">
        <v>0</v>
      </c>
      <c r="D32" s="352"/>
      <c r="E32" s="322">
        <v>44864</v>
      </c>
      <c r="F32" s="27"/>
      <c r="G32" s="323"/>
      <c r="H32" s="324">
        <v>44864</v>
      </c>
      <c r="I32" s="29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80">
        <f>SUM(M5:M39)</f>
        <v>1974061</v>
      </c>
      <c r="N40" s="382">
        <f>SUM(N5:N39)</f>
        <v>60361</v>
      </c>
      <c r="P40" s="32">
        <f t="shared" si="1"/>
        <v>2034422</v>
      </c>
      <c r="Q40" s="284">
        <f>SUM(Q5:Q39)</f>
        <v>0.19999999999708962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81"/>
      <c r="N41" s="383"/>
      <c r="P41" s="32"/>
      <c r="Q41" s="8"/>
    </row>
    <row r="42" spans="1:19" ht="17.25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76478.2</v>
      </c>
      <c r="D51" s="103"/>
      <c r="E51" s="104" t="s">
        <v>9</v>
      </c>
      <c r="F51" s="105">
        <f>SUM(F5:F50)</f>
        <v>2078975</v>
      </c>
      <c r="G51" s="103"/>
      <c r="H51" s="106" t="s">
        <v>10</v>
      </c>
      <c r="I51" s="107">
        <f>SUM(I5:I50)</f>
        <v>4015</v>
      </c>
      <c r="J51" s="108"/>
      <c r="K51" s="109" t="s">
        <v>11</v>
      </c>
      <c r="L51" s="110">
        <f>SUM(L5:L50)</f>
        <v>28841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32856</v>
      </c>
      <c r="L53" s="387"/>
      <c r="M53" s="388">
        <f>N40+M40</f>
        <v>2034422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1969640.8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0</v>
      </c>
      <c r="I55" s="392" t="s">
        <v>15</v>
      </c>
      <c r="J55" s="393"/>
      <c r="K55" s="394">
        <f>F57+F58+F59</f>
        <v>1969640.8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1969640.8</v>
      </c>
      <c r="H57" s="22"/>
      <c r="I57" s="124" t="s">
        <v>17</v>
      </c>
      <c r="J57" s="125"/>
      <c r="K57" s="396">
        <f>-C4</f>
        <v>-242354.21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73" t="s">
        <v>20</v>
      </c>
      <c r="E59" s="374"/>
      <c r="F59" s="129">
        <v>0</v>
      </c>
      <c r="I59" s="410" t="s">
        <v>325</v>
      </c>
      <c r="J59" s="411"/>
      <c r="K59" s="412">
        <f>K55+K57</f>
        <v>1727286.59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selection activeCell="E15" sqref="E15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125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09">
        <f>SUM(M5:M39)</f>
        <v>1636108</v>
      </c>
      <c r="N40" s="382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81"/>
      <c r="N41" s="383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45634.280000000006</v>
      </c>
      <c r="L53" s="387"/>
      <c r="M53" s="388">
        <f>N40+M40</f>
        <v>1691783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-1631962.77</v>
      </c>
      <c r="I55" s="392" t="s">
        <v>15</v>
      </c>
      <c r="J55" s="393"/>
      <c r="K55" s="394">
        <f>F57+F58+F59</f>
        <v>238822.13999999996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96">
        <f>-C4</f>
        <v>-154314.51999999999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73" t="s">
        <v>20</v>
      </c>
      <c r="E59" s="374"/>
      <c r="F59" s="129">
        <v>184342.19</v>
      </c>
      <c r="I59" s="375" t="s">
        <v>168</v>
      </c>
      <c r="J59" s="376"/>
      <c r="K59" s="377">
        <f>K55+K57</f>
        <v>84507.619999999966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135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80">
        <f>SUM(M5:M39)</f>
        <v>1793435</v>
      </c>
      <c r="N40" s="382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81"/>
      <c r="N41" s="383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84" t="s">
        <v>12</v>
      </c>
      <c r="I49" s="385"/>
      <c r="J49" s="114"/>
      <c r="K49" s="386">
        <f>I47+L47</f>
        <v>90434.03</v>
      </c>
      <c r="L49" s="387"/>
      <c r="M49" s="388">
        <f>N40+M40</f>
        <v>1857430</v>
      </c>
      <c r="N49" s="389"/>
      <c r="P49" s="32"/>
      <c r="Q49" s="8"/>
    </row>
    <row r="50" spans="1:17" ht="15.75" x14ac:dyDescent="0.25">
      <c r="D50" s="390" t="s">
        <v>13</v>
      </c>
      <c r="E50" s="390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91" t="s">
        <v>14</v>
      </c>
      <c r="E51" s="391"/>
      <c r="F51" s="111">
        <v>-1848136.64</v>
      </c>
      <c r="I51" s="392" t="s">
        <v>15</v>
      </c>
      <c r="J51" s="393"/>
      <c r="K51" s="394">
        <f>F53+F54+F55</f>
        <v>195541.70000000007</v>
      </c>
      <c r="L51" s="395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96">
        <f>-C4</f>
        <v>-184342.19</v>
      </c>
      <c r="L53" s="397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73" t="s">
        <v>20</v>
      </c>
      <c r="E55" s="374"/>
      <c r="F55" s="129">
        <v>219417.37</v>
      </c>
      <c r="I55" s="375" t="s">
        <v>226</v>
      </c>
      <c r="J55" s="376"/>
      <c r="K55" s="377">
        <f>K51+K53</f>
        <v>11199.510000000068</v>
      </c>
      <c r="L55" s="377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225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80">
        <f>SUM(M5:M39)</f>
        <v>2146671</v>
      </c>
      <c r="N40" s="382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81"/>
      <c r="N41" s="383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91272.77</v>
      </c>
      <c r="L53" s="387"/>
      <c r="M53" s="388">
        <f>N40+M40</f>
        <v>2215261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-2227493.48</v>
      </c>
      <c r="I55" s="392" t="s">
        <v>15</v>
      </c>
      <c r="J55" s="393"/>
      <c r="K55" s="394">
        <f>F57+F58+F59</f>
        <v>261521.34000000003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96">
        <f>-C4</f>
        <v>-219417.37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73" t="s">
        <v>20</v>
      </c>
      <c r="E59" s="374"/>
      <c r="F59" s="129">
        <v>297874.59000000003</v>
      </c>
      <c r="I59" s="375" t="s">
        <v>168</v>
      </c>
      <c r="J59" s="376"/>
      <c r="K59" s="377">
        <f>K55+K57</f>
        <v>42103.97000000003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98"/>
      <c r="C1" s="400" t="s">
        <v>277</v>
      </c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21" ht="16.5" thickBot="1" x14ac:dyDescent="0.3">
      <c r="B2" s="399"/>
      <c r="C2" s="2"/>
      <c r="H2" s="4"/>
      <c r="I2" s="5"/>
      <c r="J2" s="6"/>
      <c r="L2" s="7"/>
      <c r="M2" s="5"/>
      <c r="N2" s="8"/>
    </row>
    <row r="3" spans="1:21" ht="21.75" thickBot="1" x14ac:dyDescent="0.35">
      <c r="B3" s="402" t="s">
        <v>0</v>
      </c>
      <c r="C3" s="403"/>
      <c r="D3" s="9"/>
      <c r="E3" s="10"/>
      <c r="F3" s="10"/>
      <c r="H3" s="404" t="s">
        <v>1</v>
      </c>
      <c r="I3" s="404"/>
      <c r="K3" s="12"/>
      <c r="L3" s="12"/>
      <c r="M3" s="4"/>
      <c r="R3" s="371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05" t="s">
        <v>3</v>
      </c>
      <c r="F4" s="406"/>
      <c r="H4" s="407" t="s">
        <v>4</v>
      </c>
      <c r="I4" s="408"/>
      <c r="J4" s="17"/>
      <c r="K4" s="18"/>
      <c r="L4" s="19"/>
      <c r="M4" s="20" t="s">
        <v>5</v>
      </c>
      <c r="N4" s="21" t="s">
        <v>6</v>
      </c>
      <c r="P4" s="378" t="s">
        <v>7</v>
      </c>
      <c r="Q4" s="379"/>
      <c r="R4" s="372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80">
        <f>SUM(M5:M39)</f>
        <v>2144215</v>
      </c>
      <c r="N40" s="382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81"/>
      <c r="N41" s="383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84" t="s">
        <v>12</v>
      </c>
      <c r="I53" s="385"/>
      <c r="J53" s="114"/>
      <c r="K53" s="386">
        <f>I51+L51</f>
        <v>51231.42</v>
      </c>
      <c r="L53" s="387"/>
      <c r="M53" s="388">
        <f>N40+M40</f>
        <v>2206740</v>
      </c>
      <c r="N53" s="389"/>
      <c r="P53" s="32"/>
      <c r="Q53" s="8"/>
    </row>
    <row r="54" spans="1:17" ht="15.75" x14ac:dyDescent="0.25">
      <c r="D54" s="390" t="s">
        <v>13</v>
      </c>
      <c r="E54" s="390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91" t="s">
        <v>14</v>
      </c>
      <c r="E55" s="391"/>
      <c r="F55" s="111">
        <v>-2251924.65</v>
      </c>
      <c r="I55" s="392" t="s">
        <v>15</v>
      </c>
      <c r="J55" s="393"/>
      <c r="K55" s="394">
        <f>F57+F58+F59</f>
        <v>112552.74000000017</v>
      </c>
      <c r="L55" s="395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96">
        <f>-C4</f>
        <v>-297874.59000000003</v>
      </c>
      <c r="L57" s="397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73" t="s">
        <v>20</v>
      </c>
      <c r="E59" s="374"/>
      <c r="F59" s="129">
        <v>149938.81</v>
      </c>
      <c r="I59" s="375" t="s">
        <v>325</v>
      </c>
      <c r="J59" s="376"/>
      <c r="K59" s="377">
        <f>K55+K57</f>
        <v>-185321.84999999986</v>
      </c>
      <c r="L59" s="37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2022-10-31T21:46:31Z</dcterms:modified>
</cp:coreProperties>
</file>