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715" windowHeight="11730" firstSheet="1" activeTab="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53" i="1"/>
  <c r="K66" i="8" l="1"/>
  <c r="L60" i="8"/>
  <c r="I60" i="8"/>
  <c r="F60" i="8"/>
  <c r="C60" i="8"/>
  <c r="N49" i="8"/>
  <c r="M49" i="8"/>
  <c r="Q48" i="8"/>
  <c r="P48" i="8"/>
  <c r="P47" i="8"/>
  <c r="Q47" i="8" s="1"/>
  <c r="Q46" i="8"/>
  <c r="P46" i="8"/>
  <c r="P45" i="8"/>
  <c r="Q45" i="8" s="1"/>
  <c r="Q44" i="8"/>
  <c r="P44" i="8"/>
  <c r="P43" i="8"/>
  <c r="Q43" i="8" s="1"/>
  <c r="Q42" i="8"/>
  <c r="P42" i="8"/>
  <c r="P41" i="8"/>
  <c r="Q41" i="8" s="1"/>
  <c r="Q40" i="8"/>
  <c r="P40" i="8"/>
  <c r="P39" i="8"/>
  <c r="Q39" i="8" s="1"/>
  <c r="Q38" i="8"/>
  <c r="P38" i="8"/>
  <c r="P37" i="8"/>
  <c r="Q37" i="8" s="1"/>
  <c r="Q36" i="8"/>
  <c r="P36" i="8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Q28" i="8"/>
  <c r="P28" i="8"/>
  <c r="P27" i="8"/>
  <c r="Q27" i="8" s="1"/>
  <c r="P26" i="8"/>
  <c r="Q26" i="8" s="1"/>
  <c r="P25" i="8"/>
  <c r="Q25" i="8" s="1"/>
  <c r="Q24" i="8"/>
  <c r="P24" i="8"/>
  <c r="P23" i="8"/>
  <c r="Q23" i="8" s="1"/>
  <c r="Q22" i="8"/>
  <c r="P22" i="8"/>
  <c r="P21" i="8"/>
  <c r="P20" i="8"/>
  <c r="Q20" i="8" s="1"/>
  <c r="Q19" i="8"/>
  <c r="P19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9" i="8" l="1"/>
  <c r="K62" i="8"/>
  <c r="F63" i="8" s="1"/>
  <c r="F66" i="8" s="1"/>
  <c r="K64" i="8" s="1"/>
  <c r="K68" i="8" s="1"/>
  <c r="Q49" i="8"/>
  <c r="M62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<sst xmlns="http://schemas.openxmlformats.org/spreadsheetml/2006/main" count="182" uniqueCount="106">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</sst>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4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4" fontId="3" fillId="13" borderId="24" xfId="0" applyNumberFormat="1" applyFont="1" applyFill="1" applyBorder="1"/>
    <xf numFmtId="44" fontId="3" fillId="13" borderId="24" xfId="1" applyFont="1" applyFill="1" applyBorder="1"/>
    <xf numFmtId="44" fontId="47" fillId="0" borderId="0" xfId="1" applyFont="1" applyFill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CCFF33"/>
      <color rgb="FF00FF00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I51" sqref="I51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8"/>
      <c r="C1" s="250" t="s">
        <v>30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1" ht="16.5" thickBot="1" x14ac:dyDescent="0.3">
      <c r="B2" s="249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2" t="s">
        <v>0</v>
      </c>
      <c r="C3" s="253"/>
      <c r="D3" s="10"/>
      <c r="E3" s="11"/>
      <c r="F3" s="11"/>
      <c r="H3" s="254" t="s">
        <v>1</v>
      </c>
      <c r="I3" s="254"/>
      <c r="K3" s="13"/>
      <c r="L3" s="13"/>
      <c r="M3" s="6"/>
      <c r="R3" s="257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59" t="s">
        <v>4</v>
      </c>
      <c r="F4" s="260"/>
      <c r="H4" s="261" t="s">
        <v>5</v>
      </c>
      <c r="I4" s="262"/>
      <c r="J4" s="18"/>
      <c r="K4" s="19"/>
      <c r="L4" s="20"/>
      <c r="M4" s="21" t="s">
        <v>6</v>
      </c>
      <c r="N4" s="22" t="s">
        <v>7</v>
      </c>
      <c r="P4" s="263" t="s">
        <v>8</v>
      </c>
      <c r="Q4" s="264"/>
      <c r="R4" s="258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6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6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6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6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7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8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5">
        <f>SUM(M5:M39)</f>
        <v>1666347.5</v>
      </c>
      <c r="N49" s="266">
        <f>SUM(N5:N39)</f>
        <v>49399</v>
      </c>
      <c r="P49" s="98">
        <f t="shared" si="1"/>
        <v>1715746.5</v>
      </c>
      <c r="Q49" s="99">
        <f>SUM(Q5:Q39)</f>
        <v>1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6"/>
      <c r="N50" s="26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63892</v>
      </c>
      <c r="D53" s="125"/>
      <c r="E53" s="126" t="s">
        <v>11</v>
      </c>
      <c r="F53" s="127">
        <f>SUM(F5:F52)</f>
        <v>1784265</v>
      </c>
      <c r="G53" s="125"/>
      <c r="H53" s="128" t="s">
        <v>12</v>
      </c>
      <c r="I53" s="129">
        <f>SUM(I5:I52)</f>
        <v>6463.5</v>
      </c>
      <c r="J53" s="130"/>
      <c r="K53" s="131" t="s">
        <v>13</v>
      </c>
      <c r="L53" s="132">
        <f>SUM(L5:L52)</f>
        <v>51500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268" t="s">
        <v>14</v>
      </c>
      <c r="I55" s="269"/>
      <c r="J55" s="137"/>
      <c r="K55" s="270">
        <f>I53+L53</f>
        <v>57963.5</v>
      </c>
      <c r="L55" s="271"/>
      <c r="M55" s="272">
        <f>N49+M49</f>
        <v>1715746.5</v>
      </c>
      <c r="N55" s="273"/>
      <c r="P55" s="36"/>
      <c r="Q55" s="9"/>
    </row>
    <row r="56" spans="1:18" ht="15.75" x14ac:dyDescent="0.25">
      <c r="D56" s="265" t="s">
        <v>15</v>
      </c>
      <c r="E56" s="265"/>
      <c r="F56" s="138">
        <f>F53-K55-C53</f>
        <v>1662409.5</v>
      </c>
      <c r="I56" s="139"/>
      <c r="J56" s="140"/>
      <c r="P56" s="36"/>
      <c r="Q56" s="9"/>
    </row>
    <row r="57" spans="1:18" ht="18.75" x14ac:dyDescent="0.3">
      <c r="D57" s="236" t="s">
        <v>16</v>
      </c>
      <c r="E57" s="236"/>
      <c r="F57" s="133">
        <v>-1524395.48</v>
      </c>
      <c r="I57" s="237" t="s">
        <v>17</v>
      </c>
      <c r="J57" s="238"/>
      <c r="K57" s="239">
        <f>F59+F60+F61</f>
        <v>399275.92000000004</v>
      </c>
      <c r="L57" s="240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138014.02000000002</v>
      </c>
      <c r="H59" s="23"/>
      <c r="I59" s="148" t="s">
        <v>19</v>
      </c>
      <c r="J59" s="149"/>
      <c r="K59" s="241">
        <f>-C4</f>
        <v>-373948.72</v>
      </c>
      <c r="L59" s="242"/>
    </row>
    <row r="60" spans="1:18" ht="16.5" thickBot="1" x14ac:dyDescent="0.3">
      <c r="D60" s="150" t="s">
        <v>20</v>
      </c>
      <c r="E60" s="135" t="s">
        <v>21</v>
      </c>
      <c r="F60" s="151">
        <v>37733</v>
      </c>
    </row>
    <row r="61" spans="1:18" ht="20.25" thickTop="1" thickBot="1" x14ac:dyDescent="0.35">
      <c r="C61" s="152">
        <v>44955</v>
      </c>
      <c r="D61" s="243" t="s">
        <v>22</v>
      </c>
      <c r="E61" s="244"/>
      <c r="F61" s="153">
        <v>223528.9</v>
      </c>
      <c r="I61" s="245" t="s">
        <v>23</v>
      </c>
      <c r="J61" s="246"/>
      <c r="K61" s="247">
        <f>K57+K59</f>
        <v>25327.20000000007</v>
      </c>
      <c r="L61" s="247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4">
        <v>44940</v>
      </c>
      <c r="E3" s="215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4">
        <v>44940</v>
      </c>
      <c r="E4" s="216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4">
        <v>44940</v>
      </c>
      <c r="E5" s="216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4">
        <v>44940</v>
      </c>
      <c r="E6" s="216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4">
        <v>44940</v>
      </c>
      <c r="E7" s="216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7">
        <v>44946</v>
      </c>
      <c r="E8" s="218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7">
        <v>44946</v>
      </c>
      <c r="E9" s="218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7">
        <v>44946</v>
      </c>
      <c r="E10" s="218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7">
        <v>44946</v>
      </c>
      <c r="E11" s="218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7">
        <v>44946</v>
      </c>
      <c r="E12" s="218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7">
        <v>44946</v>
      </c>
      <c r="E13" s="218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7">
        <v>44946</v>
      </c>
      <c r="E14" s="218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7">
        <v>44946</v>
      </c>
      <c r="E15" s="218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19">
        <v>44953</v>
      </c>
      <c r="E16" s="220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19">
        <v>44953</v>
      </c>
      <c r="E17" s="220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19">
        <v>44953</v>
      </c>
      <c r="E18" s="220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19">
        <v>44953</v>
      </c>
      <c r="E19" s="220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19">
        <v>44953</v>
      </c>
      <c r="E20" s="220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19">
        <v>44953</v>
      </c>
      <c r="E21" s="220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19">
        <v>44953</v>
      </c>
      <c r="E22" s="220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19">
        <v>44953</v>
      </c>
      <c r="E23" s="220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1">
        <v>44960</v>
      </c>
      <c r="E24" s="222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1">
        <v>44960</v>
      </c>
      <c r="E25" s="222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1">
        <v>44960</v>
      </c>
      <c r="E26" s="222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8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8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8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8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8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8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8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8"/>
      <c r="C37" s="151"/>
      <c r="D37" s="187"/>
      <c r="E37" s="151"/>
      <c r="F37" s="185">
        <f t="shared" si="0"/>
        <v>0</v>
      </c>
      <c r="J37" s="189">
        <f>SUM(J29:J36)</f>
        <v>0</v>
      </c>
    </row>
    <row r="38" spans="1:10" ht="18.75" hidden="1" customHeight="1" x14ac:dyDescent="0.25">
      <c r="A38" s="187"/>
      <c r="B38" s="188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8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8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8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0"/>
      <c r="B42" s="191"/>
      <c r="C42" s="100"/>
      <c r="D42" s="187"/>
      <c r="E42" s="100"/>
      <c r="F42" s="185">
        <f t="shared" si="0"/>
        <v>0</v>
      </c>
    </row>
    <row r="43" spans="1:10" hidden="1" x14ac:dyDescent="0.25">
      <c r="A43" s="192"/>
      <c r="B43" s="193"/>
      <c r="C43" s="100"/>
      <c r="D43" s="194"/>
      <c r="E43" s="100"/>
      <c r="F43" s="185">
        <f t="shared" si="0"/>
        <v>0</v>
      </c>
    </row>
    <row r="44" spans="1:10" ht="15" hidden="1" customHeight="1" x14ac:dyDescent="0.25">
      <c r="A44" s="195"/>
      <c r="B44" s="196"/>
      <c r="C44" s="100"/>
      <c r="D44" s="194"/>
      <c r="E44" s="100"/>
      <c r="F44" s="185">
        <f t="shared" si="0"/>
        <v>0</v>
      </c>
    </row>
    <row r="45" spans="1:10" hidden="1" x14ac:dyDescent="0.25">
      <c r="A45" s="195"/>
      <c r="B45" s="196"/>
      <c r="C45" s="100"/>
      <c r="D45" s="194"/>
      <c r="E45" s="100"/>
      <c r="F45" s="185">
        <f t="shared" si="0"/>
        <v>0</v>
      </c>
    </row>
    <row r="46" spans="1:10" hidden="1" x14ac:dyDescent="0.25">
      <c r="A46" s="195"/>
      <c r="B46" s="196"/>
      <c r="C46" s="100"/>
      <c r="D46" s="194"/>
      <c r="E46" s="100"/>
      <c r="F46" s="185">
        <f t="shared" si="0"/>
        <v>0</v>
      </c>
    </row>
    <row r="47" spans="1:10" hidden="1" x14ac:dyDescent="0.25">
      <c r="A47" s="195"/>
      <c r="B47" s="196"/>
      <c r="C47" s="100"/>
      <c r="D47" s="194"/>
      <c r="E47" s="100"/>
      <c r="F47" s="185">
        <f t="shared" si="0"/>
        <v>0</v>
      </c>
    </row>
    <row r="48" spans="1:10" hidden="1" x14ac:dyDescent="0.25">
      <c r="A48" s="195"/>
      <c r="B48" s="196"/>
      <c r="C48" s="100"/>
      <c r="D48" s="194"/>
      <c r="E48" s="100"/>
      <c r="F48" s="185">
        <f t="shared" si="0"/>
        <v>0</v>
      </c>
    </row>
    <row r="49" spans="1:6" hidden="1" x14ac:dyDescent="0.25">
      <c r="A49" s="195"/>
      <c r="B49" s="196"/>
      <c r="C49" s="100"/>
      <c r="D49" s="194"/>
      <c r="E49" s="100"/>
      <c r="F49" s="185">
        <f t="shared" si="0"/>
        <v>0</v>
      </c>
    </row>
    <row r="50" spans="1:6" hidden="1" x14ac:dyDescent="0.25">
      <c r="A50" s="195"/>
      <c r="B50" s="196"/>
      <c r="C50" s="100"/>
      <c r="D50" s="194"/>
      <c r="E50" s="100"/>
      <c r="F50" s="185">
        <f t="shared" si="0"/>
        <v>0</v>
      </c>
    </row>
    <row r="51" spans="1:6" hidden="1" x14ac:dyDescent="0.25">
      <c r="A51" s="195"/>
      <c r="B51" s="196"/>
      <c r="C51" s="100"/>
      <c r="D51" s="194"/>
      <c r="E51" s="100"/>
      <c r="F51" s="185">
        <f t="shared" si="0"/>
        <v>0</v>
      </c>
    </row>
    <row r="52" spans="1:6" hidden="1" x14ac:dyDescent="0.25">
      <c r="A52" s="195"/>
      <c r="B52" s="196"/>
      <c r="C52" s="100"/>
      <c r="D52" s="194"/>
      <c r="E52" s="100"/>
      <c r="F52" s="185">
        <f t="shared" si="0"/>
        <v>0</v>
      </c>
    </row>
    <row r="53" spans="1:6" hidden="1" x14ac:dyDescent="0.25">
      <c r="A53" s="195"/>
      <c r="B53" s="196"/>
      <c r="C53" s="100"/>
      <c r="D53" s="194"/>
      <c r="E53" s="100"/>
      <c r="F53" s="185">
        <f t="shared" si="0"/>
        <v>0</v>
      </c>
    </row>
    <row r="54" spans="1:6" hidden="1" x14ac:dyDescent="0.25">
      <c r="A54" s="195"/>
      <c r="B54" s="196"/>
      <c r="C54" s="100"/>
      <c r="D54" s="194"/>
      <c r="E54" s="100"/>
      <c r="F54" s="185">
        <f t="shared" si="0"/>
        <v>0</v>
      </c>
    </row>
    <row r="55" spans="1:6" hidden="1" x14ac:dyDescent="0.25">
      <c r="A55" s="195"/>
      <c r="B55" s="196"/>
      <c r="C55" s="100"/>
      <c r="D55" s="194"/>
      <c r="E55" s="100"/>
      <c r="F55" s="185">
        <f t="shared" si="0"/>
        <v>0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0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0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0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0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0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0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0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0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0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0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0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0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0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0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0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0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0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0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0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0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0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0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0</v>
      </c>
    </row>
    <row r="79" spans="1:6" ht="19.5" thickBot="1" x14ac:dyDescent="0.35">
      <c r="A79" s="203"/>
      <c r="B79" s="204"/>
      <c r="C79" s="205">
        <f>SUM(C3:C78)</f>
        <v>1524395.48</v>
      </c>
      <c r="D79" s="177"/>
      <c r="E79" s="206">
        <f>SUM(E3:E78)</f>
        <v>1524395.48</v>
      </c>
      <c r="F79" s="207">
        <f>F78</f>
        <v>0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0"/>
  <sheetViews>
    <sheetView tabSelected="1" topLeftCell="F1" workbookViewId="0">
      <selection activeCell="N17" sqref="N17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8"/>
      <c r="C1" s="250" t="s">
        <v>62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1" ht="16.5" thickBot="1" x14ac:dyDescent="0.3">
      <c r="B2" s="249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2" t="s">
        <v>0</v>
      </c>
      <c r="C3" s="253"/>
      <c r="D3" s="10"/>
      <c r="E3" s="11"/>
      <c r="F3" s="11"/>
      <c r="H3" s="254" t="s">
        <v>1</v>
      </c>
      <c r="I3" s="254"/>
      <c r="K3" s="13"/>
      <c r="L3" s="13"/>
      <c r="M3" s="6"/>
      <c r="R3" s="257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59" t="s">
        <v>4</v>
      </c>
      <c r="F4" s="260"/>
      <c r="H4" s="261" t="s">
        <v>5</v>
      </c>
      <c r="I4" s="262"/>
      <c r="J4" s="18"/>
      <c r="K4" s="19"/>
      <c r="L4" s="20"/>
      <c r="M4" s="21" t="s">
        <v>6</v>
      </c>
      <c r="N4" s="22" t="s">
        <v>7</v>
      </c>
      <c r="P4" s="263" t="s">
        <v>8</v>
      </c>
      <c r="Q4" s="264"/>
      <c r="R4" s="258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36">
        <f>N5+M5+L5+I5+C5</f>
        <v>65454</v>
      </c>
      <c r="Q5" s="13">
        <v>0</v>
      </c>
      <c r="R5" s="226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36">
        <f>N6+M6+L6+I6+C6</f>
        <v>65983</v>
      </c>
      <c r="Q6" s="13">
        <v>0</v>
      </c>
      <c r="R6" s="226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101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36">
        <f>N7+M7+L7+I7+C7</f>
        <v>50236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102</v>
      </c>
      <c r="L8" s="41">
        <v>3200</v>
      </c>
      <c r="M8" s="33">
        <f>15000+57433</f>
        <v>72433</v>
      </c>
      <c r="N8" s="34">
        <v>3872</v>
      </c>
      <c r="O8" s="35"/>
      <c r="P8" s="36">
        <f t="shared" ref="P8:P49" si="1">N8+M8+L8+I8+C8</f>
        <v>79623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70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36">
        <f t="shared" si="1"/>
        <v>85123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103</v>
      </c>
      <c r="L10" s="49">
        <v>9000</v>
      </c>
      <c r="M10" s="33">
        <v>43000</v>
      </c>
      <c r="N10" s="34">
        <v>7921</v>
      </c>
      <c r="O10" s="35"/>
      <c r="P10" s="36">
        <f>N10+M10+L10+I10+C10</f>
        <v>60464</v>
      </c>
      <c r="Q10" s="13">
        <f t="shared" si="0"/>
        <v>3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104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36">
        <f>N11+M11+L11+I11+C11</f>
        <v>93030</v>
      </c>
      <c r="Q11" s="13">
        <v>0</v>
      </c>
      <c r="R11" s="226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36">
        <f t="shared" si="1"/>
        <v>111609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36">
        <f t="shared" si="1"/>
        <v>58468.5</v>
      </c>
      <c r="Q13" s="235">
        <f t="shared" si="0"/>
        <v>-5.5</v>
      </c>
      <c r="R13" s="13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36">
        <f t="shared" si="1"/>
        <v>68468.5</v>
      </c>
      <c r="Q14" s="235">
        <f t="shared" si="0"/>
        <v>-0.5</v>
      </c>
      <c r="R14" s="13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36">
        <f t="shared" si="1"/>
        <v>109720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70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36">
        <f t="shared" si="1"/>
        <v>68417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105</v>
      </c>
      <c r="L17" s="49">
        <v>9657</v>
      </c>
      <c r="M17" s="33">
        <f>33400+37466</f>
        <v>70866</v>
      </c>
      <c r="N17" s="34">
        <v>5124</v>
      </c>
      <c r="O17" s="35"/>
      <c r="P17" s="36">
        <f t="shared" si="1"/>
        <v>86318</v>
      </c>
      <c r="Q17" s="13">
        <f t="shared" si="0"/>
        <v>70</v>
      </c>
      <c r="R17" s="13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104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36">
        <f t="shared" si="1"/>
        <v>112260.5</v>
      </c>
      <c r="Q18" s="13">
        <f t="shared" si="0"/>
        <v>3.5</v>
      </c>
      <c r="R18" s="13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0</v>
      </c>
      <c r="G19" s="29"/>
      <c r="H19" s="30">
        <v>44970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0</v>
      </c>
      <c r="G20" s="29"/>
      <c r="H20" s="30">
        <v>44971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0</v>
      </c>
      <c r="G21" s="29"/>
      <c r="H21" s="30">
        <v>44972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44973</v>
      </c>
      <c r="C22" s="25">
        <v>0</v>
      </c>
      <c r="D22" s="38"/>
      <c r="E22" s="27">
        <v>44973</v>
      </c>
      <c r="F22" s="28">
        <v>0</v>
      </c>
      <c r="G22" s="29"/>
      <c r="H22" s="30">
        <v>44973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0</v>
      </c>
      <c r="G23" s="29"/>
      <c r="H23" s="30">
        <v>44974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44975</v>
      </c>
      <c r="C24" s="25">
        <v>0</v>
      </c>
      <c r="D24" s="42"/>
      <c r="E24" s="27">
        <v>44975</v>
      </c>
      <c r="F24" s="28">
        <v>0</v>
      </c>
      <c r="G24" s="29"/>
      <c r="H24" s="30">
        <v>44975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0</v>
      </c>
      <c r="G25" s="29"/>
      <c r="H25" s="30">
        <v>44976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>
        <v>44977</v>
      </c>
      <c r="C26" s="25"/>
      <c r="D26" s="38"/>
      <c r="E26" s="27">
        <v>44977</v>
      </c>
      <c r="F26" s="28">
        <v>0</v>
      </c>
      <c r="G26" s="29"/>
      <c r="H26" s="30">
        <v>44977</v>
      </c>
      <c r="I26" s="31">
        <v>0</v>
      </c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>
        <v>44978</v>
      </c>
      <c r="C27" s="25"/>
      <c r="D27" s="42"/>
      <c r="E27" s="27">
        <v>44978</v>
      </c>
      <c r="F27" s="28">
        <v>0</v>
      </c>
      <c r="G27" s="29"/>
      <c r="H27" s="30">
        <v>44978</v>
      </c>
      <c r="I27" s="31">
        <v>0</v>
      </c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4">
        <v>44979</v>
      </c>
      <c r="C28" s="25"/>
      <c r="D28" s="42"/>
      <c r="E28" s="27">
        <v>44979</v>
      </c>
      <c r="F28" s="28">
        <v>0</v>
      </c>
      <c r="G28" s="29"/>
      <c r="H28" s="30">
        <v>44979</v>
      </c>
      <c r="I28" s="31">
        <v>0</v>
      </c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>
        <v>44980</v>
      </c>
      <c r="C29" s="25"/>
      <c r="D29" s="72"/>
      <c r="E29" s="27">
        <v>44980</v>
      </c>
      <c r="F29" s="28">
        <v>0</v>
      </c>
      <c r="G29" s="29"/>
      <c r="H29" s="30">
        <v>44980</v>
      </c>
      <c r="I29" s="31">
        <v>0</v>
      </c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4">
        <v>44981</v>
      </c>
      <c r="C30" s="25"/>
      <c r="D30" s="72"/>
      <c r="E30" s="27">
        <v>44981</v>
      </c>
      <c r="F30" s="28">
        <v>0</v>
      </c>
      <c r="G30" s="29"/>
      <c r="H30" s="30">
        <v>44981</v>
      </c>
      <c r="I30" s="31">
        <v>0</v>
      </c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4">
        <v>44982</v>
      </c>
      <c r="C31" s="25"/>
      <c r="D31" s="77"/>
      <c r="E31" s="27">
        <v>44982</v>
      </c>
      <c r="F31" s="28">
        <v>0</v>
      </c>
      <c r="G31" s="29"/>
      <c r="H31" s="30">
        <v>44982</v>
      </c>
      <c r="I31" s="31">
        <v>0</v>
      </c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4">
        <v>44983</v>
      </c>
      <c r="C32" s="25"/>
      <c r="D32" s="82"/>
      <c r="E32" s="27">
        <v>44983</v>
      </c>
      <c r="F32" s="28">
        <v>0</v>
      </c>
      <c r="G32" s="29"/>
      <c r="H32" s="30">
        <v>44983</v>
      </c>
      <c r="I32" s="31">
        <v>0</v>
      </c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4">
        <v>44984</v>
      </c>
      <c r="C33" s="25"/>
      <c r="D33" s="80"/>
      <c r="E33" s="27">
        <v>44984</v>
      </c>
      <c r="F33" s="28">
        <v>0</v>
      </c>
      <c r="G33" s="29"/>
      <c r="H33" s="30">
        <v>44984</v>
      </c>
      <c r="I33" s="31">
        <v>0</v>
      </c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4">
        <v>44985</v>
      </c>
      <c r="C34" s="25"/>
      <c r="D34" s="82"/>
      <c r="E34" s="27">
        <v>44985</v>
      </c>
      <c r="F34" s="28">
        <v>0</v>
      </c>
      <c r="G34" s="29"/>
      <c r="H34" s="30">
        <v>44985</v>
      </c>
      <c r="I34" s="31">
        <v>0</v>
      </c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5">
        <f>SUM(M5:M39)</f>
        <v>991159</v>
      </c>
      <c r="N49" s="266">
        <f>SUM(N5:N39)</f>
        <v>48809</v>
      </c>
      <c r="P49" s="98">
        <f t="shared" si="1"/>
        <v>1039968</v>
      </c>
      <c r="Q49" s="99">
        <f>SUM(Q5:Q39)</f>
        <v>70.5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6"/>
      <c r="N50" s="26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45251</v>
      </c>
      <c r="D60" s="125"/>
      <c r="E60" s="126" t="s">
        <v>11</v>
      </c>
      <c r="F60" s="127">
        <f>SUM(F5:F59)</f>
        <v>1077371</v>
      </c>
      <c r="G60" s="125"/>
      <c r="H60" s="128" t="s">
        <v>12</v>
      </c>
      <c r="I60" s="129">
        <f>SUM(I5:I59)</f>
        <v>8098.5</v>
      </c>
      <c r="J60" s="130"/>
      <c r="K60" s="131" t="s">
        <v>13</v>
      </c>
      <c r="L60" s="132">
        <f>SUM(L5:L59)</f>
        <v>21857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8" t="s">
        <v>14</v>
      </c>
      <c r="I62" s="269"/>
      <c r="J62" s="137"/>
      <c r="K62" s="270">
        <f>I60+L60</f>
        <v>29955.5</v>
      </c>
      <c r="L62" s="271"/>
      <c r="M62" s="272">
        <f>N49+M49</f>
        <v>1039968</v>
      </c>
      <c r="N62" s="273"/>
      <c r="P62" s="36"/>
      <c r="Q62" s="9"/>
    </row>
    <row r="63" spans="1:18" ht="15.75" x14ac:dyDescent="0.25">
      <c r="D63" s="265" t="s">
        <v>15</v>
      </c>
      <c r="E63" s="265"/>
      <c r="F63" s="138">
        <f>F60-K62-C60</f>
        <v>1002164.5</v>
      </c>
      <c r="I63" s="139"/>
      <c r="J63" s="140"/>
      <c r="P63" s="36"/>
      <c r="Q63" s="9"/>
    </row>
    <row r="64" spans="1:18" ht="18.75" x14ac:dyDescent="0.3">
      <c r="D64" s="236" t="s">
        <v>16</v>
      </c>
      <c r="E64" s="236"/>
      <c r="F64" s="133">
        <v>-2224189.7400000002</v>
      </c>
      <c r="I64" s="237" t="s">
        <v>17</v>
      </c>
      <c r="J64" s="238"/>
      <c r="K64" s="239">
        <f>F66+F67+F68</f>
        <v>-1222025.2400000002</v>
      </c>
      <c r="L64" s="240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-1222025.2400000002</v>
      </c>
      <c r="H66" s="23"/>
      <c r="I66" s="148" t="s">
        <v>19</v>
      </c>
      <c r="J66" s="149"/>
      <c r="K66" s="241">
        <f>-C4</f>
        <v>-223528.9</v>
      </c>
      <c r="L66" s="242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44985</v>
      </c>
      <c r="D68" s="243" t="s">
        <v>22</v>
      </c>
      <c r="E68" s="244"/>
      <c r="F68" s="153">
        <v>0</v>
      </c>
      <c r="I68" s="245" t="s">
        <v>23</v>
      </c>
      <c r="J68" s="246"/>
      <c r="K68" s="247">
        <f>K64+K66</f>
        <v>-1445554.1400000001</v>
      </c>
      <c r="L68" s="247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40" workbookViewId="0">
      <selection activeCell="C85" sqref="C85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3">
        <v>44960</v>
      </c>
      <c r="E3" s="222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3">
        <v>44960</v>
      </c>
      <c r="E4" s="222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3">
        <v>44960</v>
      </c>
      <c r="E5" s="222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8" t="s">
        <v>59</v>
      </c>
      <c r="C6" s="151">
        <v>77299.399999999994</v>
      </c>
      <c r="D6" s="223">
        <v>44960</v>
      </c>
      <c r="E6" s="222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8" t="s">
        <v>60</v>
      </c>
      <c r="C7" s="151">
        <v>83397.55</v>
      </c>
      <c r="D7" s="223">
        <v>44960</v>
      </c>
      <c r="E7" s="222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8" t="s">
        <v>61</v>
      </c>
      <c r="C8" s="151">
        <v>44916</v>
      </c>
      <c r="D8" s="223">
        <v>44960</v>
      </c>
      <c r="E8" s="222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229">
        <v>44968</v>
      </c>
      <c r="E9" s="230">
        <v>59628.54</v>
      </c>
      <c r="F9" s="185">
        <f t="shared" si="0"/>
        <v>0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229">
        <v>44968</v>
      </c>
      <c r="E10" s="230">
        <v>34552</v>
      </c>
      <c r="F10" s="185">
        <f t="shared" si="0"/>
        <v>0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229">
        <v>44968</v>
      </c>
      <c r="E11" s="230">
        <v>111300.16</v>
      </c>
      <c r="F11" s="185">
        <f t="shared" si="0"/>
        <v>0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229">
        <v>44968</v>
      </c>
      <c r="E12" s="230">
        <v>9963</v>
      </c>
      <c r="F12" s="185">
        <f t="shared" si="0"/>
        <v>0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229">
        <v>44968</v>
      </c>
      <c r="E13" s="230">
        <v>75529.25</v>
      </c>
      <c r="F13" s="185">
        <f t="shared" si="0"/>
        <v>0</v>
      </c>
    </row>
    <row r="14" spans="1:7" ht="21" customHeight="1" x14ac:dyDescent="0.25">
      <c r="A14" s="183">
        <v>44964</v>
      </c>
      <c r="B14" s="184" t="s">
        <v>78</v>
      </c>
      <c r="C14" s="151">
        <v>83670.740000000005</v>
      </c>
      <c r="D14" s="229">
        <v>44968</v>
      </c>
      <c r="E14" s="230">
        <v>83670.740000000005</v>
      </c>
      <c r="F14" s="185">
        <f t="shared" si="0"/>
        <v>0</v>
      </c>
    </row>
    <row r="15" spans="1:7" ht="21" customHeight="1" x14ac:dyDescent="0.25">
      <c r="A15" s="183">
        <v>44965</v>
      </c>
      <c r="B15" s="184" t="s">
        <v>79</v>
      </c>
      <c r="C15" s="151">
        <v>12446</v>
      </c>
      <c r="D15" s="229">
        <v>44968</v>
      </c>
      <c r="E15" s="230">
        <v>12446</v>
      </c>
      <c r="F15" s="185">
        <f t="shared" si="0"/>
        <v>0</v>
      </c>
    </row>
    <row r="16" spans="1:7" ht="21" customHeight="1" x14ac:dyDescent="0.25">
      <c r="A16" s="183">
        <v>44965</v>
      </c>
      <c r="B16" s="184" t="s">
        <v>80</v>
      </c>
      <c r="C16" s="151">
        <v>45123.76</v>
      </c>
      <c r="D16" s="229">
        <v>44968</v>
      </c>
      <c r="E16" s="230">
        <v>45123.76</v>
      </c>
      <c r="F16" s="185">
        <f t="shared" si="0"/>
        <v>0</v>
      </c>
    </row>
    <row r="17" spans="1:10" ht="21" customHeight="1" x14ac:dyDescent="0.25">
      <c r="A17" s="183">
        <v>44967</v>
      </c>
      <c r="B17" s="184" t="s">
        <v>81</v>
      </c>
      <c r="C17" s="151">
        <v>166731.16</v>
      </c>
      <c r="D17" s="229">
        <v>44968</v>
      </c>
      <c r="E17" s="230">
        <v>166731.16</v>
      </c>
      <c r="F17" s="185">
        <f t="shared" si="0"/>
        <v>0</v>
      </c>
    </row>
    <row r="18" spans="1:10" ht="21" customHeight="1" x14ac:dyDescent="0.25">
      <c r="A18" s="183">
        <v>44967</v>
      </c>
      <c r="B18" s="184" t="s">
        <v>82</v>
      </c>
      <c r="C18" s="151">
        <v>6377.4</v>
      </c>
      <c r="D18" s="229">
        <v>44968</v>
      </c>
      <c r="E18" s="230">
        <v>6377.4</v>
      </c>
      <c r="F18" s="185">
        <f t="shared" si="0"/>
        <v>0</v>
      </c>
    </row>
    <row r="19" spans="1:10" ht="21" customHeight="1" x14ac:dyDescent="0.25">
      <c r="A19" s="183">
        <v>44968</v>
      </c>
      <c r="B19" s="184" t="s">
        <v>83</v>
      </c>
      <c r="C19" s="151">
        <v>152217.42000000001</v>
      </c>
      <c r="D19" s="231">
        <v>44975</v>
      </c>
      <c r="E19" s="232">
        <v>152217.42000000001</v>
      </c>
      <c r="F19" s="185">
        <f t="shared" si="0"/>
        <v>0</v>
      </c>
    </row>
    <row r="20" spans="1:10" ht="21" customHeight="1" x14ac:dyDescent="0.25">
      <c r="A20" s="183">
        <v>44970</v>
      </c>
      <c r="B20" s="184" t="s">
        <v>84</v>
      </c>
      <c r="C20" s="151">
        <v>45703.76</v>
      </c>
      <c r="D20" s="231">
        <v>44975</v>
      </c>
      <c r="E20" s="232">
        <v>45703.76</v>
      </c>
      <c r="F20" s="185">
        <f t="shared" si="0"/>
        <v>0</v>
      </c>
    </row>
    <row r="21" spans="1:10" ht="24.75" customHeight="1" x14ac:dyDescent="0.25">
      <c r="A21" s="183">
        <v>44971</v>
      </c>
      <c r="B21" s="184" t="s">
        <v>85</v>
      </c>
      <c r="C21" s="151">
        <v>8278.6</v>
      </c>
      <c r="D21" s="231">
        <v>44975</v>
      </c>
      <c r="E21" s="232">
        <v>8278.6</v>
      </c>
      <c r="F21" s="185">
        <f t="shared" si="0"/>
        <v>0</v>
      </c>
    </row>
    <row r="22" spans="1:10" ht="21" customHeight="1" x14ac:dyDescent="0.25">
      <c r="A22" s="183">
        <v>44971</v>
      </c>
      <c r="B22" s="184" t="s">
        <v>86</v>
      </c>
      <c r="C22" s="151">
        <v>110776.46</v>
      </c>
      <c r="D22" s="231">
        <v>44975</v>
      </c>
      <c r="E22" s="232">
        <v>110776.46</v>
      </c>
      <c r="F22" s="185">
        <f t="shared" si="0"/>
        <v>0</v>
      </c>
    </row>
    <row r="23" spans="1:10" ht="21" customHeight="1" x14ac:dyDescent="0.25">
      <c r="A23" s="183">
        <v>44972</v>
      </c>
      <c r="B23" s="184" t="s">
        <v>87</v>
      </c>
      <c r="C23" s="151">
        <v>20044.8</v>
      </c>
      <c r="D23" s="231">
        <v>44975</v>
      </c>
      <c r="E23" s="232">
        <v>20044.8</v>
      </c>
      <c r="F23" s="185">
        <f t="shared" si="0"/>
        <v>0</v>
      </c>
    </row>
    <row r="24" spans="1:10" ht="21" customHeight="1" x14ac:dyDescent="0.3">
      <c r="A24" s="183">
        <v>44972</v>
      </c>
      <c r="B24" s="184" t="s">
        <v>88</v>
      </c>
      <c r="C24" s="151">
        <v>844.44</v>
      </c>
      <c r="D24" s="231">
        <v>44975</v>
      </c>
      <c r="E24" s="232">
        <v>844.44</v>
      </c>
      <c r="F24" s="185">
        <f t="shared" si="0"/>
        <v>0</v>
      </c>
      <c r="G24" s="186"/>
    </row>
    <row r="25" spans="1:10" ht="21" customHeight="1" x14ac:dyDescent="0.25">
      <c r="A25" s="183">
        <v>44973</v>
      </c>
      <c r="B25" s="184" t="s">
        <v>89</v>
      </c>
      <c r="C25" s="151">
        <v>69518.399999999994</v>
      </c>
      <c r="D25" s="231">
        <v>44975</v>
      </c>
      <c r="E25" s="232">
        <v>69518.399999999994</v>
      </c>
      <c r="F25" s="185">
        <f t="shared" si="0"/>
        <v>0</v>
      </c>
    </row>
    <row r="26" spans="1:10" ht="21" customHeight="1" x14ac:dyDescent="0.25">
      <c r="A26" s="183">
        <v>44974</v>
      </c>
      <c r="B26" s="184" t="s">
        <v>90</v>
      </c>
      <c r="C26" s="151">
        <v>105172.87</v>
      </c>
      <c r="D26" s="233">
        <v>44982</v>
      </c>
      <c r="E26" s="234">
        <v>105172.87</v>
      </c>
      <c r="F26" s="185">
        <f t="shared" si="0"/>
        <v>0</v>
      </c>
    </row>
    <row r="27" spans="1:10" ht="21" customHeight="1" x14ac:dyDescent="0.25">
      <c r="A27" s="183">
        <v>44975</v>
      </c>
      <c r="B27" s="184" t="s">
        <v>91</v>
      </c>
      <c r="C27" s="151">
        <v>116872.96000000001</v>
      </c>
      <c r="D27" s="233">
        <v>44982</v>
      </c>
      <c r="E27" s="234">
        <v>116872.96000000001</v>
      </c>
      <c r="F27" s="185">
        <f t="shared" si="0"/>
        <v>0</v>
      </c>
    </row>
    <row r="28" spans="1:10" ht="21" customHeight="1" x14ac:dyDescent="0.25">
      <c r="A28" s="183">
        <v>44975</v>
      </c>
      <c r="B28" s="184" t="s">
        <v>92</v>
      </c>
      <c r="C28" s="151">
        <v>4177.6000000000004</v>
      </c>
      <c r="D28" s="233">
        <v>44982</v>
      </c>
      <c r="E28" s="234">
        <v>4177.6000000000004</v>
      </c>
      <c r="F28" s="185">
        <f t="shared" si="0"/>
        <v>0</v>
      </c>
    </row>
    <row r="29" spans="1:10" ht="21" customHeight="1" x14ac:dyDescent="0.25">
      <c r="A29" s="183">
        <v>44975</v>
      </c>
      <c r="B29" s="184" t="s">
        <v>93</v>
      </c>
      <c r="C29" s="151">
        <v>16299.2</v>
      </c>
      <c r="D29" s="233">
        <v>44982</v>
      </c>
      <c r="E29" s="234">
        <v>16299.2</v>
      </c>
      <c r="F29" s="185">
        <f t="shared" si="0"/>
        <v>0</v>
      </c>
      <c r="J29" s="151">
        <v>0</v>
      </c>
    </row>
    <row r="30" spans="1:10" ht="21" customHeight="1" x14ac:dyDescent="0.25">
      <c r="A30" s="187">
        <v>44975</v>
      </c>
      <c r="B30" s="188" t="s">
        <v>94</v>
      </c>
      <c r="C30" s="151">
        <v>4728</v>
      </c>
      <c r="D30" s="233">
        <v>44982</v>
      </c>
      <c r="E30" s="234">
        <v>4728</v>
      </c>
      <c r="F30" s="185">
        <f t="shared" si="0"/>
        <v>0</v>
      </c>
      <c r="J30" s="151">
        <v>0</v>
      </c>
    </row>
    <row r="31" spans="1:10" ht="21" customHeight="1" x14ac:dyDescent="0.25">
      <c r="A31" s="187">
        <v>44978</v>
      </c>
      <c r="B31" s="188" t="s">
        <v>95</v>
      </c>
      <c r="C31" s="151">
        <v>152507.28</v>
      </c>
      <c r="D31" s="233">
        <v>44982</v>
      </c>
      <c r="E31" s="234">
        <v>152507.28</v>
      </c>
      <c r="F31" s="185">
        <f t="shared" si="0"/>
        <v>0</v>
      </c>
      <c r="J31" s="151">
        <v>0</v>
      </c>
    </row>
    <row r="32" spans="1:10" ht="21" customHeight="1" x14ac:dyDescent="0.3">
      <c r="A32" s="187">
        <v>44980</v>
      </c>
      <c r="B32" s="188" t="s">
        <v>96</v>
      </c>
      <c r="C32" s="151">
        <v>36653.4</v>
      </c>
      <c r="D32" s="233">
        <v>44982</v>
      </c>
      <c r="E32" s="234">
        <v>36653.4</v>
      </c>
      <c r="F32" s="185">
        <f t="shared" si="0"/>
        <v>0</v>
      </c>
      <c r="G32" s="186"/>
      <c r="J32" s="151">
        <v>0</v>
      </c>
    </row>
    <row r="33" spans="1:10" ht="21" customHeight="1" x14ac:dyDescent="0.25">
      <c r="A33" s="187">
        <v>44980</v>
      </c>
      <c r="B33" s="188" t="s">
        <v>100</v>
      </c>
      <c r="C33" s="151">
        <v>139527.16</v>
      </c>
      <c r="D33" s="233">
        <v>44982</v>
      </c>
      <c r="E33" s="234">
        <v>139527.16</v>
      </c>
      <c r="F33" s="185">
        <f t="shared" si="0"/>
        <v>0</v>
      </c>
      <c r="J33" s="151">
        <v>0</v>
      </c>
    </row>
    <row r="34" spans="1:10" ht="21" customHeight="1" x14ac:dyDescent="0.25">
      <c r="A34" s="187">
        <v>44982</v>
      </c>
      <c r="B34" s="188" t="s">
        <v>97</v>
      </c>
      <c r="C34" s="151">
        <v>146926.39000000001</v>
      </c>
      <c r="D34" s="187"/>
      <c r="E34" s="151"/>
      <c r="F34" s="185">
        <f t="shared" si="0"/>
        <v>146926.39000000001</v>
      </c>
      <c r="J34" s="151">
        <v>0</v>
      </c>
    </row>
    <row r="35" spans="1:10" ht="18.75" customHeight="1" x14ac:dyDescent="0.25">
      <c r="A35" s="187">
        <v>44982</v>
      </c>
      <c r="B35" s="188" t="s">
        <v>98</v>
      </c>
      <c r="C35" s="151">
        <v>77936.95</v>
      </c>
      <c r="D35" s="187"/>
      <c r="E35" s="151"/>
      <c r="F35" s="185">
        <f t="shared" si="0"/>
        <v>224863.34000000003</v>
      </c>
      <c r="J35" s="151">
        <v>0</v>
      </c>
    </row>
    <row r="36" spans="1:10" ht="18.75" customHeight="1" x14ac:dyDescent="0.25">
      <c r="A36" s="187">
        <v>44984</v>
      </c>
      <c r="B36" s="188" t="s">
        <v>99</v>
      </c>
      <c r="C36" s="151">
        <v>89190.64</v>
      </c>
      <c r="D36" s="187"/>
      <c r="E36" s="151"/>
      <c r="F36" s="185">
        <f t="shared" si="0"/>
        <v>314053.98000000004</v>
      </c>
      <c r="J36" s="135">
        <v>0</v>
      </c>
    </row>
    <row r="37" spans="1:10" ht="18.75" customHeight="1" x14ac:dyDescent="0.25">
      <c r="A37" s="187"/>
      <c r="B37" s="188"/>
      <c r="C37" s="151"/>
      <c r="D37" s="187"/>
      <c r="E37" s="151"/>
      <c r="F37" s="185">
        <f t="shared" si="0"/>
        <v>314053.98000000004</v>
      </c>
      <c r="J37" s="189">
        <f>SUM(J29:J36)</f>
        <v>0</v>
      </c>
    </row>
    <row r="38" spans="1:10" ht="18.75" customHeight="1" x14ac:dyDescent="0.25">
      <c r="A38" s="187"/>
      <c r="B38" s="188"/>
      <c r="C38" s="151"/>
      <c r="D38" s="187"/>
      <c r="E38" s="151"/>
      <c r="F38" s="185">
        <f t="shared" si="0"/>
        <v>314053.98000000004</v>
      </c>
    </row>
    <row r="39" spans="1:10" ht="18.75" customHeight="1" x14ac:dyDescent="0.25">
      <c r="A39" s="187"/>
      <c r="B39" s="188"/>
      <c r="C39" s="151"/>
      <c r="D39" s="187"/>
      <c r="E39" s="151"/>
      <c r="F39" s="185">
        <f t="shared" si="0"/>
        <v>314053.98000000004</v>
      </c>
    </row>
    <row r="40" spans="1:10" ht="18.75" customHeight="1" x14ac:dyDescent="0.25">
      <c r="A40" s="187"/>
      <c r="B40" s="188"/>
      <c r="C40" s="151"/>
      <c r="D40" s="187"/>
      <c r="E40" s="100"/>
      <c r="F40" s="185">
        <f t="shared" si="0"/>
        <v>314053.98000000004</v>
      </c>
    </row>
    <row r="41" spans="1:10" ht="18.75" customHeight="1" x14ac:dyDescent="0.25">
      <c r="A41" s="187"/>
      <c r="B41" s="188"/>
      <c r="C41" s="151"/>
      <c r="D41" s="187"/>
      <c r="E41" s="100"/>
      <c r="F41" s="185">
        <f t="shared" si="0"/>
        <v>314053.98000000004</v>
      </c>
    </row>
    <row r="42" spans="1:10" ht="18.75" customHeight="1" x14ac:dyDescent="0.25">
      <c r="A42" s="190"/>
      <c r="B42" s="191"/>
      <c r="C42" s="100"/>
      <c r="D42" s="187"/>
      <c r="E42" s="100"/>
      <c r="F42" s="185">
        <f t="shared" si="0"/>
        <v>314053.98000000004</v>
      </c>
    </row>
    <row r="43" spans="1:10" x14ac:dyDescent="0.25">
      <c r="A43" s="192"/>
      <c r="B43" s="193"/>
      <c r="C43" s="100"/>
      <c r="D43" s="194"/>
      <c r="E43" s="100"/>
      <c r="F43" s="185">
        <f t="shared" si="0"/>
        <v>314053.98000000004</v>
      </c>
    </row>
    <row r="44" spans="1:10" ht="15" customHeight="1" x14ac:dyDescent="0.25">
      <c r="A44" s="195"/>
      <c r="B44" s="196"/>
      <c r="C44" s="100"/>
      <c r="D44" s="194"/>
      <c r="E44" s="100"/>
      <c r="F44" s="185">
        <f t="shared" si="0"/>
        <v>314053.98000000004</v>
      </c>
    </row>
    <row r="45" spans="1:10" x14ac:dyDescent="0.25">
      <c r="A45" s="195"/>
      <c r="B45" s="196"/>
      <c r="C45" s="100"/>
      <c r="D45" s="194"/>
      <c r="E45" s="100"/>
      <c r="F45" s="185">
        <f t="shared" si="0"/>
        <v>314053.98000000004</v>
      </c>
    </row>
    <row r="46" spans="1:10" x14ac:dyDescent="0.25">
      <c r="A46" s="195"/>
      <c r="B46" s="196"/>
      <c r="C46" s="100"/>
      <c r="D46" s="194"/>
      <c r="E46" s="100"/>
      <c r="F46" s="185">
        <f t="shared" si="0"/>
        <v>314053.98000000004</v>
      </c>
    </row>
    <row r="47" spans="1:10" x14ac:dyDescent="0.25">
      <c r="A47" s="195"/>
      <c r="B47" s="196"/>
      <c r="C47" s="100"/>
      <c r="D47" s="194"/>
      <c r="E47" s="100"/>
      <c r="F47" s="185">
        <f t="shared" si="0"/>
        <v>314053.98000000004</v>
      </c>
    </row>
    <row r="48" spans="1:10" x14ac:dyDescent="0.25">
      <c r="A48" s="195"/>
      <c r="B48" s="196"/>
      <c r="C48" s="100"/>
      <c r="D48" s="194"/>
      <c r="E48" s="100"/>
      <c r="F48" s="185">
        <f t="shared" si="0"/>
        <v>314053.98000000004</v>
      </c>
    </row>
    <row r="49" spans="1:6" x14ac:dyDescent="0.25">
      <c r="A49" s="195"/>
      <c r="B49" s="196"/>
      <c r="C49" s="100"/>
      <c r="D49" s="194"/>
      <c r="E49" s="100"/>
      <c r="F49" s="185">
        <f t="shared" si="0"/>
        <v>314053.98000000004</v>
      </c>
    </row>
    <row r="50" spans="1:6" x14ac:dyDescent="0.25">
      <c r="A50" s="195"/>
      <c r="B50" s="196"/>
      <c r="C50" s="100"/>
      <c r="D50" s="194"/>
      <c r="E50" s="100"/>
      <c r="F50" s="185">
        <f t="shared" si="0"/>
        <v>314053.98000000004</v>
      </c>
    </row>
    <row r="51" spans="1:6" x14ac:dyDescent="0.25">
      <c r="A51" s="195"/>
      <c r="B51" s="196"/>
      <c r="C51" s="100"/>
      <c r="D51" s="194"/>
      <c r="E51" s="100"/>
      <c r="F51" s="185">
        <f t="shared" si="0"/>
        <v>314053.98000000004</v>
      </c>
    </row>
    <row r="52" spans="1:6" x14ac:dyDescent="0.25">
      <c r="A52" s="195"/>
      <c r="B52" s="196"/>
      <c r="C52" s="100"/>
      <c r="D52" s="194"/>
      <c r="E52" s="100"/>
      <c r="F52" s="185">
        <f t="shared" si="0"/>
        <v>314053.98000000004</v>
      </c>
    </row>
    <row r="53" spans="1:6" x14ac:dyDescent="0.25">
      <c r="A53" s="195"/>
      <c r="B53" s="196"/>
      <c r="C53" s="100"/>
      <c r="D53" s="194"/>
      <c r="E53" s="100"/>
      <c r="F53" s="185">
        <f t="shared" si="0"/>
        <v>314053.98000000004</v>
      </c>
    </row>
    <row r="54" spans="1:6" x14ac:dyDescent="0.25">
      <c r="A54" s="195"/>
      <c r="B54" s="196"/>
      <c r="C54" s="100"/>
      <c r="D54" s="194"/>
      <c r="E54" s="100"/>
      <c r="F54" s="185">
        <f t="shared" si="0"/>
        <v>314053.98000000004</v>
      </c>
    </row>
    <row r="55" spans="1:6" x14ac:dyDescent="0.25">
      <c r="A55" s="195"/>
      <c r="B55" s="196"/>
      <c r="C55" s="100"/>
      <c r="D55" s="194"/>
      <c r="E55" s="100"/>
      <c r="F55" s="185">
        <f t="shared" si="0"/>
        <v>314053.98000000004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314053.98000000004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314053.98000000004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314053.98000000004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314053.98000000004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314053.98000000004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314053.98000000004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314053.98000000004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314053.98000000004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314053.98000000004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314053.98000000004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314053.98000000004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314053.98000000004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314053.98000000004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314053.98000000004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314053.98000000004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314053.98000000004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314053.98000000004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314053.98000000004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314053.98000000004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314053.98000000004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314053.98000000004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314053.98000000004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314053.98000000004</v>
      </c>
    </row>
    <row r="79" spans="1:6" ht="19.5" thickBot="1" x14ac:dyDescent="0.35">
      <c r="A79" s="203"/>
      <c r="B79" s="204"/>
      <c r="C79" s="205">
        <f>SUM(C3:C78)</f>
        <v>2224189.7400000002</v>
      </c>
      <c r="D79" s="177"/>
      <c r="E79" s="206">
        <f>SUM(E3:E78)</f>
        <v>1910135.76</v>
      </c>
      <c r="F79" s="207">
        <f>F78</f>
        <v>314053.98000000004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48"/>
      <c r="C1" s="250" t="s">
        <v>30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1" ht="16.5" thickBot="1" x14ac:dyDescent="0.3">
      <c r="B2" s="249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2" t="s">
        <v>0</v>
      </c>
      <c r="C3" s="253"/>
      <c r="D3" s="10"/>
      <c r="E3" s="11"/>
      <c r="F3" s="11"/>
      <c r="H3" s="254" t="s">
        <v>1</v>
      </c>
      <c r="I3" s="254"/>
      <c r="K3" s="13"/>
      <c r="L3" s="13"/>
      <c r="M3" s="6"/>
      <c r="R3" s="257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9" t="s">
        <v>4</v>
      </c>
      <c r="F4" s="260"/>
      <c r="H4" s="261" t="s">
        <v>5</v>
      </c>
      <c r="I4" s="262"/>
      <c r="J4" s="18"/>
      <c r="K4" s="19"/>
      <c r="L4" s="20"/>
      <c r="M4" s="21" t="s">
        <v>6</v>
      </c>
      <c r="N4" s="22" t="s">
        <v>7</v>
      </c>
      <c r="P4" s="263" t="s">
        <v>8</v>
      </c>
      <c r="Q4" s="264"/>
      <c r="R4" s="258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4">
        <v>44927</v>
      </c>
      <c r="F28" s="225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5">
        <f>SUM(M5:M39)</f>
        <v>0</v>
      </c>
      <c r="N49" s="266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56"/>
      <c r="N50" s="26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68" t="s">
        <v>14</v>
      </c>
      <c r="I62" s="269"/>
      <c r="J62" s="137"/>
      <c r="K62" s="270">
        <f>I60+L60</f>
        <v>0</v>
      </c>
      <c r="L62" s="271"/>
      <c r="M62" s="272">
        <f>N49+M49</f>
        <v>0</v>
      </c>
      <c r="N62" s="273"/>
      <c r="P62" s="36"/>
      <c r="Q62" s="9"/>
    </row>
    <row r="63" spans="1:18" ht="15.75" x14ac:dyDescent="0.25">
      <c r="D63" s="265" t="s">
        <v>15</v>
      </c>
      <c r="E63" s="265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36" t="s">
        <v>16</v>
      </c>
      <c r="E64" s="236"/>
      <c r="F64" s="133">
        <v>-1524395.48</v>
      </c>
      <c r="I64" s="237" t="s">
        <v>17</v>
      </c>
      <c r="J64" s="238"/>
      <c r="K64" s="239">
        <f>F66+F67+F68</f>
        <v>-520162.57999999996</v>
      </c>
      <c r="L64" s="240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41">
        <f>-C4</f>
        <v>0</v>
      </c>
      <c r="L66" s="242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43" t="s">
        <v>22</v>
      </c>
      <c r="E68" s="244"/>
      <c r="F68" s="153">
        <v>223528.9</v>
      </c>
      <c r="I68" s="245" t="s">
        <v>23</v>
      </c>
      <c r="J68" s="246"/>
      <c r="K68" s="247">
        <f>K64+K66</f>
        <v>-520162.57999999996</v>
      </c>
      <c r="L68" s="247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2023-03-11T21:52:19Z</dcterms:modified>
</cp:coreProperties>
</file>