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6" activeTab="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0" l="1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F56" i="10" s="1"/>
  <c r="K54" i="10" s="1"/>
  <c r="K58" i="10" s="1"/>
  <c r="Q36" i="10"/>
  <c r="P39" i="10"/>
  <c r="F79" i="11" l="1"/>
  <c r="F17" i="9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<sst xmlns="http://schemas.openxmlformats.org/spreadsheetml/2006/main" count="844" uniqueCount="422">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</sst>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49" fontId="3" fillId="17" borderId="103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164" fontId="2" fillId="0" borderId="28" xfId="0" applyNumberFormat="1" applyFont="1" applyFill="1" applyBorder="1" applyAlignment="1">
      <alignment horizontal="center"/>
    </xf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9" fillId="20" borderId="57" xfId="0" applyFont="1" applyFill="1" applyBorder="1" applyAlignment="1">
      <alignment horizontal="center" wrapText="1"/>
    </xf>
    <xf numFmtId="0" fontId="19" fillId="20" borderId="77" xfId="0" applyFont="1" applyFill="1" applyBorder="1" applyAlignment="1">
      <alignment horizontal="center" wrapText="1"/>
    </xf>
    <xf numFmtId="0" fontId="19" fillId="20" borderId="58" xfId="0" applyFont="1" applyFill="1" applyBorder="1" applyAlignment="1">
      <alignment horizontal="center" wrapText="1"/>
    </xf>
    <xf numFmtId="0" fontId="19" fillId="20" borderId="33" xfId="0" applyFont="1" applyFill="1" applyBorder="1" applyAlignment="1">
      <alignment horizontal="center" wrapText="1"/>
    </xf>
    <xf numFmtId="0" fontId="19" fillId="20" borderId="5" xfId="0" applyFont="1" applyFill="1" applyBorder="1" applyAlignment="1">
      <alignment horizontal="center" wrapText="1"/>
    </xf>
    <xf numFmtId="0" fontId="19" fillId="20" borderId="5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66"/>
      <color rgb="FF99CCFF"/>
      <color rgb="FF66FFFF"/>
      <color rgb="FF800000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27"/>
      <c r="C1" s="429" t="s">
        <v>25</v>
      </c>
      <c r="D1" s="430"/>
      <c r="E1" s="430"/>
      <c r="F1" s="430"/>
      <c r="G1" s="430"/>
      <c r="H1" s="430"/>
      <c r="I1" s="430"/>
      <c r="J1" s="430"/>
      <c r="K1" s="430"/>
      <c r="L1" s="430"/>
      <c r="M1" s="430"/>
    </row>
    <row r="2" spans="1:19" ht="16.5" thickBot="1" x14ac:dyDescent="0.3">
      <c r="B2" s="428"/>
      <c r="C2" s="3"/>
      <c r="H2" s="5"/>
      <c r="I2" s="6"/>
      <c r="J2" s="7"/>
      <c r="L2" s="8"/>
      <c r="M2" s="6"/>
      <c r="N2" s="9"/>
    </row>
    <row r="3" spans="1:19" ht="21.75" thickBot="1" x14ac:dyDescent="0.35">
      <c r="B3" s="431" t="s">
        <v>0</v>
      </c>
      <c r="C3" s="432"/>
      <c r="D3" s="10"/>
      <c r="E3" s="11"/>
      <c r="F3" s="11"/>
      <c r="H3" s="433" t="s">
        <v>26</v>
      </c>
      <c r="I3" s="433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34" t="s">
        <v>2</v>
      </c>
      <c r="F4" s="435"/>
      <c r="H4" s="436" t="s">
        <v>3</v>
      </c>
      <c r="I4" s="437"/>
      <c r="J4" s="19"/>
      <c r="K4" s="166"/>
      <c r="L4" s="20"/>
      <c r="M4" s="21" t="s">
        <v>4</v>
      </c>
      <c r="N4" s="22" t="s">
        <v>5</v>
      </c>
      <c r="P4" s="443" t="s">
        <v>6</v>
      </c>
      <c r="Q4" s="444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45">
        <f>SUM(M5:M38)</f>
        <v>247061</v>
      </c>
      <c r="N39" s="447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46"/>
      <c r="N40" s="448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49" t="s">
        <v>11</v>
      </c>
      <c r="I52" s="450"/>
      <c r="J52" s="100"/>
      <c r="K52" s="451">
        <f>I50+L50</f>
        <v>53873.49</v>
      </c>
      <c r="L52" s="452"/>
      <c r="M52" s="453">
        <f>N39+M39</f>
        <v>419924</v>
      </c>
      <c r="N52" s="454"/>
      <c r="P52" s="34"/>
      <c r="Q52" s="9"/>
    </row>
    <row r="53" spans="1:17" ht="15.75" x14ac:dyDescent="0.25">
      <c r="D53" s="455" t="s">
        <v>12</v>
      </c>
      <c r="E53" s="455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55" t="s">
        <v>95</v>
      </c>
      <c r="E54" s="455"/>
      <c r="F54" s="96">
        <v>-549976.4</v>
      </c>
      <c r="I54" s="456" t="s">
        <v>13</v>
      </c>
      <c r="J54" s="457"/>
      <c r="K54" s="458">
        <f>F56+F57+F58</f>
        <v>-24577.400000000023</v>
      </c>
      <c r="L54" s="459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60">
        <f>-C4</f>
        <v>0</v>
      </c>
      <c r="L56" s="461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38" t="s">
        <v>18</v>
      </c>
      <c r="E58" s="439"/>
      <c r="F58" s="113">
        <v>567389.35</v>
      </c>
      <c r="I58" s="440" t="s">
        <v>97</v>
      </c>
      <c r="J58" s="441"/>
      <c r="K58" s="442">
        <f>K54+K56</f>
        <v>-24577.400000000023</v>
      </c>
      <c r="L58" s="442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501" t="s">
        <v>320</v>
      </c>
      <c r="D1" s="501"/>
      <c r="E1" s="502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03" t="s">
        <v>316</v>
      </c>
      <c r="C4" s="504"/>
      <c r="D4" s="504"/>
      <c r="E4" s="504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05" t="s">
        <v>317</v>
      </c>
      <c r="C6" s="506"/>
      <c r="D6" s="506"/>
      <c r="E6" s="506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07" t="s">
        <v>315</v>
      </c>
      <c r="F8" s="509">
        <f>SUM(F4:F7)</f>
        <v>1281104.8799999999</v>
      </c>
    </row>
    <row r="9" spans="2:6" ht="16.5" thickBot="1" x14ac:dyDescent="0.3">
      <c r="B9" s="388"/>
      <c r="C9" s="381"/>
      <c r="D9" s="382"/>
      <c r="E9" s="508"/>
      <c r="F9" s="510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11" t="s">
        <v>318</v>
      </c>
      <c r="C13" s="512"/>
      <c r="D13" s="512"/>
      <c r="E13" s="512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11" t="s">
        <v>319</v>
      </c>
      <c r="C15" s="512"/>
      <c r="D15" s="512"/>
      <c r="E15" s="512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13" t="s">
        <v>315</v>
      </c>
      <c r="F17" s="515">
        <f>SUM(F13:F16)</f>
        <v>261497.74</v>
      </c>
    </row>
    <row r="18" spans="2:6" ht="16.5" thickBot="1" x14ac:dyDescent="0.3">
      <c r="B18" s="388"/>
      <c r="C18" s="381"/>
      <c r="D18" s="382"/>
      <c r="E18" s="514"/>
      <c r="F18" s="516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495" t="s">
        <v>321</v>
      </c>
      <c r="C22" s="496"/>
      <c r="D22" s="496"/>
      <c r="E22" s="496"/>
      <c r="F22" s="499">
        <v>12020</v>
      </c>
    </row>
    <row r="23" spans="2:6" ht="15.75" thickBot="1" x14ac:dyDescent="0.3">
      <c r="B23" s="497"/>
      <c r="C23" s="498"/>
      <c r="D23" s="498"/>
      <c r="E23" s="498"/>
      <c r="F23" s="500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6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6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27"/>
      <c r="C1" s="429" t="s">
        <v>208</v>
      </c>
      <c r="D1" s="430"/>
      <c r="E1" s="430"/>
      <c r="F1" s="430"/>
      <c r="G1" s="430"/>
      <c r="H1" s="430"/>
      <c r="I1" s="430"/>
      <c r="J1" s="430"/>
      <c r="K1" s="430"/>
      <c r="L1" s="430"/>
      <c r="M1" s="430"/>
    </row>
    <row r="2" spans="1:25" ht="16.5" thickBot="1" x14ac:dyDescent="0.3">
      <c r="B2" s="4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1" t="s">
        <v>0</v>
      </c>
      <c r="C3" s="432"/>
      <c r="D3" s="10"/>
      <c r="E3" s="11"/>
      <c r="F3" s="11"/>
      <c r="H3" s="433" t="s">
        <v>26</v>
      </c>
      <c r="I3" s="433"/>
      <c r="K3" s="165"/>
      <c r="L3" s="13"/>
      <c r="M3" s="14"/>
      <c r="P3" s="470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34" t="s">
        <v>2</v>
      </c>
      <c r="F4" s="435"/>
      <c r="H4" s="436" t="s">
        <v>3</v>
      </c>
      <c r="I4" s="437"/>
      <c r="J4" s="19"/>
      <c r="K4" s="166"/>
      <c r="L4" s="20"/>
      <c r="M4" s="21" t="s">
        <v>4</v>
      </c>
      <c r="N4" s="22" t="s">
        <v>5</v>
      </c>
      <c r="P4" s="471"/>
      <c r="Q4" s="286" t="s">
        <v>209</v>
      </c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80"/>
      <c r="X5" s="480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84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85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88"/>
      <c r="X25" s="488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88"/>
      <c r="X26" s="488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81"/>
      <c r="X27" s="482"/>
      <c r="Y27" s="483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82"/>
      <c r="X28" s="482"/>
      <c r="Y28" s="483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72">
        <f t="shared" ref="M36" si="4">SUM(M5:M35)</f>
        <v>321168.83</v>
      </c>
      <c r="N36" s="474">
        <f t="shared" ref="N36" si="5">SUM(N5:N35)</f>
        <v>467016</v>
      </c>
      <c r="O36" s="276"/>
      <c r="P36" s="277">
        <v>0</v>
      </c>
      <c r="Q36" s="476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73"/>
      <c r="N37" s="475"/>
      <c r="O37" s="276"/>
      <c r="P37" s="277">
        <v>0</v>
      </c>
      <c r="Q37" s="477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49" t="s">
        <v>11</v>
      </c>
      <c r="I52" s="450"/>
      <c r="J52" s="100"/>
      <c r="K52" s="451">
        <f>I50+L50</f>
        <v>71911.59</v>
      </c>
      <c r="L52" s="478"/>
      <c r="M52" s="272"/>
      <c r="N52" s="272"/>
      <c r="P52" s="34"/>
      <c r="Q52" s="13"/>
    </row>
    <row r="53" spans="1:17" ht="16.5" thickBot="1" x14ac:dyDescent="0.3">
      <c r="D53" s="455" t="s">
        <v>12</v>
      </c>
      <c r="E53" s="455"/>
      <c r="F53" s="313">
        <f>F50-K52-C50</f>
        <v>-25952.549999999814</v>
      </c>
      <c r="I53" s="102"/>
      <c r="J53" s="103"/>
    </row>
    <row r="54" spans="1:17" ht="18.75" x14ac:dyDescent="0.3">
      <c r="D54" s="479" t="s">
        <v>95</v>
      </c>
      <c r="E54" s="479"/>
      <c r="F54" s="111">
        <v>-706888.38</v>
      </c>
      <c r="I54" s="456" t="s">
        <v>13</v>
      </c>
      <c r="J54" s="457"/>
      <c r="K54" s="458">
        <f>F56+F57+F58</f>
        <v>1308778.3500000003</v>
      </c>
      <c r="L54" s="458"/>
      <c r="M54" s="464" t="s">
        <v>211</v>
      </c>
      <c r="N54" s="465"/>
      <c r="O54" s="465"/>
      <c r="P54" s="465"/>
      <c r="Q54" s="466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67"/>
      <c r="N55" s="468"/>
      <c r="O55" s="468"/>
      <c r="P55" s="468"/>
      <c r="Q55" s="469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60">
        <f>-C4</f>
        <v>-567389.35</v>
      </c>
      <c r="L56" s="461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38" t="s">
        <v>18</v>
      </c>
      <c r="E58" s="439"/>
      <c r="F58" s="113">
        <v>2142307.62</v>
      </c>
      <c r="I58" s="440" t="s">
        <v>198</v>
      </c>
      <c r="J58" s="441"/>
      <c r="K58" s="442">
        <f>K54+K56</f>
        <v>741389.00000000035</v>
      </c>
      <c r="L58" s="4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8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9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27"/>
      <c r="C1" s="429" t="s">
        <v>208</v>
      </c>
      <c r="D1" s="430"/>
      <c r="E1" s="430"/>
      <c r="F1" s="430"/>
      <c r="G1" s="430"/>
      <c r="H1" s="430"/>
      <c r="I1" s="430"/>
      <c r="J1" s="430"/>
      <c r="K1" s="430"/>
      <c r="L1" s="430"/>
      <c r="M1" s="430"/>
    </row>
    <row r="2" spans="1:25" ht="16.5" thickBot="1" x14ac:dyDescent="0.3">
      <c r="B2" s="4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1" t="s">
        <v>0</v>
      </c>
      <c r="C3" s="432"/>
      <c r="D3" s="10"/>
      <c r="E3" s="11"/>
      <c r="F3" s="11"/>
      <c r="H3" s="433" t="s">
        <v>26</v>
      </c>
      <c r="I3" s="433"/>
      <c r="K3" s="165"/>
      <c r="L3" s="13"/>
      <c r="M3" s="14"/>
      <c r="P3" s="470" t="s">
        <v>6</v>
      </c>
      <c r="R3" s="49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34" t="s">
        <v>2</v>
      </c>
      <c r="F4" s="435"/>
      <c r="H4" s="436" t="s">
        <v>3</v>
      </c>
      <c r="I4" s="437"/>
      <c r="J4" s="19"/>
      <c r="K4" s="166"/>
      <c r="L4" s="20"/>
      <c r="M4" s="21" t="s">
        <v>4</v>
      </c>
      <c r="N4" s="22" t="s">
        <v>5</v>
      </c>
      <c r="P4" s="471"/>
      <c r="Q4" s="323" t="s">
        <v>217</v>
      </c>
      <c r="R4" s="492"/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80"/>
      <c r="X5" s="480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84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85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88"/>
      <c r="X25" s="488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88"/>
      <c r="X26" s="488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81"/>
      <c r="X27" s="482"/>
      <c r="Y27" s="483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82"/>
      <c r="X28" s="482"/>
      <c r="Y28" s="483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72">
        <f t="shared" ref="M36" si="4">SUM(M5:M35)</f>
        <v>1077791.3</v>
      </c>
      <c r="N36" s="474">
        <f t="shared" ref="N36" si="5">SUM(N5:N35)</f>
        <v>936398</v>
      </c>
      <c r="O36" s="276"/>
      <c r="P36" s="277">
        <v>0</v>
      </c>
      <c r="Q36" s="476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73"/>
      <c r="N37" s="475"/>
      <c r="O37" s="276"/>
      <c r="P37" s="277">
        <v>0</v>
      </c>
      <c r="Q37" s="477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49" t="s">
        <v>11</v>
      </c>
      <c r="I52" s="450"/>
      <c r="J52" s="100"/>
      <c r="K52" s="451">
        <f>I50+L50</f>
        <v>90750.75</v>
      </c>
      <c r="L52" s="478"/>
      <c r="M52" s="272"/>
      <c r="N52" s="272"/>
      <c r="P52" s="34"/>
      <c r="Q52" s="13"/>
    </row>
    <row r="53" spans="1:17" ht="16.5" thickBot="1" x14ac:dyDescent="0.3">
      <c r="D53" s="455" t="s">
        <v>12</v>
      </c>
      <c r="E53" s="455"/>
      <c r="F53" s="313">
        <f>F50-K52-C50</f>
        <v>1739855.03</v>
      </c>
      <c r="I53" s="102"/>
      <c r="J53" s="103"/>
    </row>
    <row r="54" spans="1:17" ht="18.75" x14ac:dyDescent="0.3">
      <c r="D54" s="479" t="s">
        <v>95</v>
      </c>
      <c r="E54" s="479"/>
      <c r="F54" s="111">
        <v>-1567070.66</v>
      </c>
      <c r="I54" s="456" t="s">
        <v>13</v>
      </c>
      <c r="J54" s="457"/>
      <c r="K54" s="458">
        <f>F56+F57+F58</f>
        <v>703192.8600000001</v>
      </c>
      <c r="L54" s="458"/>
      <c r="M54" s="464" t="s">
        <v>211</v>
      </c>
      <c r="N54" s="465"/>
      <c r="O54" s="465"/>
      <c r="P54" s="465"/>
      <c r="Q54" s="466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67"/>
      <c r="N55" s="468"/>
      <c r="O55" s="468"/>
      <c r="P55" s="468"/>
      <c r="Q55" s="469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60">
        <f>-C4</f>
        <v>-567389.35</v>
      </c>
      <c r="L56" s="461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38" t="s">
        <v>18</v>
      </c>
      <c r="E58" s="439"/>
      <c r="F58" s="113">
        <v>754143.23</v>
      </c>
      <c r="I58" s="440" t="s">
        <v>198</v>
      </c>
      <c r="J58" s="441"/>
      <c r="K58" s="442">
        <f>K54+K56</f>
        <v>135803.51000000013</v>
      </c>
      <c r="L58" s="4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48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49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workbookViewId="0">
      <selection activeCell="E61" sqref="E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27"/>
      <c r="C1" s="493" t="s">
        <v>323</v>
      </c>
      <c r="D1" s="494"/>
      <c r="E1" s="494"/>
      <c r="F1" s="494"/>
      <c r="G1" s="494"/>
      <c r="H1" s="494"/>
      <c r="I1" s="494"/>
      <c r="J1" s="494"/>
      <c r="K1" s="494"/>
      <c r="L1" s="494"/>
      <c r="M1" s="494"/>
    </row>
    <row r="2" spans="1:25" ht="16.5" thickBot="1" x14ac:dyDescent="0.3">
      <c r="B2" s="428"/>
      <c r="C2" s="3"/>
      <c r="H2" s="5"/>
      <c r="I2" s="6"/>
      <c r="J2" s="7"/>
      <c r="L2" s="8"/>
      <c r="M2" s="6"/>
      <c r="N2" s="9"/>
    </row>
    <row r="3" spans="1:25" ht="21.75" thickBot="1" x14ac:dyDescent="0.35">
      <c r="B3" s="431" t="s">
        <v>0</v>
      </c>
      <c r="C3" s="432"/>
      <c r="D3" s="10"/>
      <c r="E3" s="11"/>
      <c r="F3" s="11"/>
      <c r="H3" s="433" t="s">
        <v>26</v>
      </c>
      <c r="I3" s="433"/>
      <c r="K3" s="165"/>
      <c r="L3" s="13"/>
      <c r="M3" s="14"/>
      <c r="P3" s="470" t="s">
        <v>6</v>
      </c>
      <c r="R3" s="49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34" t="s">
        <v>2</v>
      </c>
      <c r="F4" s="435"/>
      <c r="H4" s="436" t="s">
        <v>3</v>
      </c>
      <c r="I4" s="437"/>
      <c r="J4" s="19"/>
      <c r="K4" s="166"/>
      <c r="L4" s="20"/>
      <c r="M4" s="21" t="s">
        <v>4</v>
      </c>
      <c r="N4" s="22" t="s">
        <v>5</v>
      </c>
      <c r="P4" s="471"/>
      <c r="Q4" s="323" t="s">
        <v>217</v>
      </c>
      <c r="R4" s="492"/>
      <c r="W4" s="480" t="s">
        <v>124</v>
      </c>
      <c r="X4" s="480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80"/>
      <c r="X5" s="480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84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85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86"/>
      <c r="X21" s="486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87"/>
      <c r="X23" s="487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87"/>
      <c r="X24" s="487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88"/>
      <c r="X25" s="488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88"/>
      <c r="X26" s="488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81"/>
      <c r="X27" s="482"/>
      <c r="Y27" s="483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82"/>
      <c r="X28" s="482"/>
      <c r="Y28" s="483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72">
        <f t="shared" ref="M36:N36" si="4">SUM(M5:M35)</f>
        <v>1818445.73</v>
      </c>
      <c r="N36" s="474">
        <f t="shared" si="4"/>
        <v>739014</v>
      </c>
      <c r="O36" s="276"/>
      <c r="P36" s="277">
        <v>0</v>
      </c>
      <c r="Q36" s="476">
        <f t="shared" ref="Q36" si="5"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73"/>
      <c r="N37" s="475"/>
      <c r="O37" s="276"/>
      <c r="P37" s="277">
        <v>0</v>
      </c>
      <c r="Q37" s="477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49" t="s">
        <v>11</v>
      </c>
      <c r="I52" s="450"/>
      <c r="J52" s="100"/>
      <c r="K52" s="451">
        <f>I50+L50</f>
        <v>144994.20000000001</v>
      </c>
      <c r="L52" s="478"/>
      <c r="M52" s="272"/>
      <c r="N52" s="272"/>
      <c r="P52" s="34"/>
      <c r="Q52" s="13"/>
    </row>
    <row r="53" spans="1:17" x14ac:dyDescent="0.25">
      <c r="D53" s="455" t="s">
        <v>12</v>
      </c>
      <c r="E53" s="455"/>
      <c r="F53" s="313">
        <f>F50-K52-C50</f>
        <v>2135426.1199999996</v>
      </c>
      <c r="I53" s="102"/>
      <c r="J53" s="103"/>
    </row>
    <row r="54" spans="1:17" ht="18.75" x14ac:dyDescent="0.3">
      <c r="D54" s="479" t="s">
        <v>95</v>
      </c>
      <c r="E54" s="479"/>
      <c r="F54" s="111">
        <v>-1448401.2</v>
      </c>
      <c r="I54" s="456" t="s">
        <v>13</v>
      </c>
      <c r="J54" s="457"/>
      <c r="K54" s="458">
        <f>F56+F57+F58</f>
        <v>1082916.0699999996</v>
      </c>
      <c r="L54" s="458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60">
        <f>-C4</f>
        <v>-754143.23</v>
      </c>
      <c r="L56" s="461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38" t="s">
        <v>18</v>
      </c>
      <c r="E58" s="439"/>
      <c r="F58" s="113">
        <v>1149740.4099999999</v>
      </c>
      <c r="I58" s="440" t="s">
        <v>198</v>
      </c>
      <c r="J58" s="441"/>
      <c r="K58" s="442">
        <f>K54+K56</f>
        <v>328772.83999999962</v>
      </c>
      <c r="L58" s="442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abSelected="1" topLeftCell="A25" workbookViewId="0">
      <selection activeCell="G45" sqref="G4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42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42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42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42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42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42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42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42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42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42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42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42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42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42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42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42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42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42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42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42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42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42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42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42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42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42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42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42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42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42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42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42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42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42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42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42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42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42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42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517" t="s">
        <v>420</v>
      </c>
      <c r="C43" s="518"/>
      <c r="D43" s="518"/>
      <c r="E43" s="519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520"/>
      <c r="C44" s="521"/>
      <c r="D44" s="521"/>
      <c r="E44" s="522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523"/>
      <c r="C45" s="524"/>
      <c r="D45" s="524"/>
      <c r="E45" s="525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6.5" thickBot="1" x14ac:dyDescent="0.3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60"/>
      <c r="K47" s="361">
        <v>0</v>
      </c>
      <c r="L47" s="526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529" t="s">
        <v>421</v>
      </c>
      <c r="K48" s="530"/>
      <c r="L48" s="531"/>
      <c r="M48" s="206"/>
      <c r="N48" s="137">
        <f>N47+K48-M48</f>
        <v>404627.30000000005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9"/>
      <c r="J49" s="532"/>
      <c r="K49" s="533"/>
      <c r="L49" s="534"/>
      <c r="M49" s="206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527"/>
      <c r="K50" s="215">
        <v>0</v>
      </c>
      <c r="L50" s="528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ref="F74:F78" si="3">F73+C74-E74</f>
        <v>0</v>
      </c>
      <c r="I74" s="134"/>
      <c r="J74" s="139"/>
      <c r="K74" s="69"/>
      <c r="L74" s="148"/>
      <c r="M74" s="69"/>
      <c r="N74" s="137">
        <f t="shared" ref="N74:N78" si="4"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3"/>
        <v>0</v>
      </c>
      <c r="I75" s="134"/>
      <c r="J75" s="139"/>
      <c r="K75" s="69"/>
      <c r="L75" s="148"/>
      <c r="M75" s="69"/>
      <c r="N75" s="137">
        <f t="shared" si="4"/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3"/>
        <v>0</v>
      </c>
      <c r="I76" s="134"/>
      <c r="J76" s="139"/>
      <c r="K76" s="69"/>
      <c r="L76" s="148"/>
      <c r="M76" s="69"/>
      <c r="N76" s="137">
        <f t="shared" si="4"/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3"/>
        <v>0</v>
      </c>
      <c r="I77" s="134"/>
      <c r="J77" s="139"/>
      <c r="K77" s="69"/>
      <c r="L77" s="148"/>
      <c r="M77" s="69"/>
      <c r="N77" s="137">
        <f t="shared" si="4"/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3"/>
        <v>0</v>
      </c>
      <c r="I78" s="149"/>
      <c r="J78" s="150"/>
      <c r="K78" s="151">
        <v>0</v>
      </c>
      <c r="L78" s="152"/>
      <c r="M78" s="151"/>
      <c r="N78" s="137">
        <f t="shared" si="4"/>
        <v>404627.30000000005</v>
      </c>
    </row>
    <row r="79" spans="1:14" ht="19.5" thickTop="1" x14ac:dyDescent="0.3">
      <c r="B79" s="211"/>
      <c r="C79" s="212">
        <f>SUM(C3:C78)</f>
        <v>1448401.2000000002</v>
      </c>
      <c r="D79" s="426"/>
      <c r="E79" s="414">
        <f t="shared" ref="E79" si="5"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 t="shared" ref="M79" si="6"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489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490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3">
    <mergeCell ref="F80:F81"/>
    <mergeCell ref="B43:E45"/>
    <mergeCell ref="J48:L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2022-02-08T16:10:00Z</dcterms:modified>
</cp:coreProperties>
</file>