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8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  <c r="G3409" i="9"/>
</calcChain>
</file>

<file path=xl/sharedStrings.xml><?xml version="1.0" encoding="utf-8"?>
<sst xmlns="http://schemas.openxmlformats.org/spreadsheetml/2006/main" count="101546" uniqueCount="35006">
  <si>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</si>
  <si>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</si>
  <si>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</si>
  <si>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</si>
  <si>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</si>
  <si>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</si>
  <si>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</si>
  <si>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</si>
  <si>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</si>
  <si>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</si>
  <si>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</si>
  <si>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</si>
  <si>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</si>
  <si>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</si>
  <si>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</si>
  <si>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</si>
  <si>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</si>
  <si>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</si>
  <si>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</si>
  <si>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</si>
  <si>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</si>
  <si>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</si>
  <si>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</si>
  <si>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</si>
  <si>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</si>
  <si>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</si>
  <si>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</si>
  <si>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</si>
  <si>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</si>
  <si>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</si>
  <si>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</si>
  <si>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</si>
  <si>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</si>
  <si>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</si>
  <si>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</si>
  <si>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</si>
  <si>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</si>
  <si>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</si>
  <si>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</si>
  <si>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</si>
  <si>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</si>
  <si>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</si>
  <si>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</si>
  <si>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</si>
  <si>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</si>
  <si>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</si>
  <si>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</si>
  <si>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</si>
  <si>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</si>
  <si>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</si>
  <si>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</si>
  <si>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</si>
  <si>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</si>
  <si>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</si>
  <si>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</si>
  <si>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</si>
  <si>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</si>
  <si>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</si>
  <si>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</si>
  <si>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</si>
  <si>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</si>
  <si>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</si>
  <si>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</si>
  <si>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</si>
  <si>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</si>
  <si>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</si>
  <si>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</si>
  <si>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</si>
  <si>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</si>
  <si>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</si>
  <si>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</si>
  <si>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</si>
  <si>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</si>
  <si>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</si>
  <si>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</si>
  <si>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</si>
  <si>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</si>
  <si>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</si>
  <si>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</si>
  <si>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</si>
  <si>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</si>
  <si>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</si>
  <si>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</si>
  <si>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</si>
  <si>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</si>
  <si>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</si>
  <si>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</si>
  <si>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</si>
  <si>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</si>
  <si>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</si>
  <si>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</si>
  <si>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</si>
  <si>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</si>
  <si>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</si>
  <si>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</si>
  <si>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</si>
  <si>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</si>
  <si>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</si>
  <si>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</si>
  <si>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</si>
  <si>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</si>
  <si>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</si>
  <si>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</si>
  <si>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</si>
  <si>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</si>
  <si>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</si>
  <si>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</si>
  <si>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</si>
  <si>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</si>
  <si>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</si>
  <si>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</si>
  <si>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</si>
  <si>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</si>
  <si>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</si>
  <si>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</si>
  <si>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</si>
  <si>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</si>
  <si>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</si>
  <si>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</si>
  <si>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</si>
  <si>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</si>
  <si>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</si>
  <si>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</si>
  <si>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</si>
  <si>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</si>
  <si>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</si>
  <si>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</si>
  <si>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</si>
  <si>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</si>
  <si>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</si>
  <si>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</si>
  <si>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</si>
  <si>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</si>
  <si>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</si>
  <si>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</si>
  <si>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</si>
  <si>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</si>
  <si>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</si>
  <si>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</si>
  <si>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</si>
  <si>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</si>
  <si>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</si>
  <si>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</si>
  <si>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</si>
  <si>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</si>
  <si>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</si>
  <si>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</si>
  <si>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</si>
  <si>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</si>
  <si>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</si>
  <si>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</si>
  <si>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</si>
  <si>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</si>
  <si>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</si>
  <si>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</si>
  <si>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</si>
  <si>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</si>
  <si>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</si>
  <si>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</si>
  <si>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</si>
  <si>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</si>
  <si>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</si>
  <si>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</si>
  <si>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</si>
  <si>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</si>
  <si>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</si>
  <si>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</si>
  <si>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</si>
  <si>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</si>
  <si>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</si>
  <si>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</si>
  <si>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</si>
  <si>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</si>
  <si>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</si>
  <si>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</si>
  <si>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</si>
  <si>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</si>
  <si>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</si>
  <si>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</si>
  <si>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</si>
  <si>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</si>
  <si>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</si>
  <si>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</si>
  <si>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</si>
  <si>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</si>
  <si>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</si>
  <si>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</si>
  <si>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</si>
  <si>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</si>
  <si>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</si>
  <si>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</si>
  <si>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</si>
  <si>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</si>
  <si>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</si>
  <si>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</si>
  <si>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</si>
  <si>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</si>
  <si>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</si>
  <si>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</si>
  <si>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</si>
  <si>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</si>
  <si>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</si>
  <si>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</si>
  <si>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</si>
  <si>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</si>
  <si>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</si>
  <si>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</si>
  <si>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</si>
  <si>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</si>
  <si>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</si>
  <si>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</si>
  <si>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</si>
  <si>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</si>
  <si>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</si>
  <si>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</si>
  <si>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</si>
  <si>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</si>
  <si>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</si>
  <si>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</si>
  <si>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</si>
  <si>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</si>
  <si>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</si>
  <si>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</si>
  <si>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</si>
  <si>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</si>
  <si>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</si>
  <si>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</si>
  <si>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</si>
  <si>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</si>
  <si>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</si>
  <si>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</si>
  <si>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</si>
  <si>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</si>
  <si>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</si>
  <si>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</si>
  <si>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</si>
  <si>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</si>
  <si>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</si>
  <si>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</si>
  <si>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</si>
  <si>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</si>
  <si>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</si>
  <si>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</si>
  <si>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</si>
  <si>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</si>
  <si>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</si>
  <si>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</si>
  <si>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</si>
  <si>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</si>
  <si>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</si>
  <si>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</si>
  <si>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</si>
  <si>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</si>
  <si>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</si>
  <si>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</si>
  <si>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</si>
  <si>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</si>
  <si>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</si>
  <si>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</si>
  <si>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</si>
  <si>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</si>
  <si>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</si>
  <si>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</si>
  <si>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</si>
  <si>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</si>
  <si>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</si>
  <si>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</si>
  <si>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</si>
  <si>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</si>
  <si>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</si>
  <si>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</si>
  <si>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</si>
  <si>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</si>
  <si>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</si>
  <si>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</si>
  <si>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</si>
  <si>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</si>
  <si>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</si>
  <si>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</si>
  <si>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</si>
  <si>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</si>
  <si>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</si>
  <si>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</si>
  <si>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</si>
  <si>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</si>
  <si>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</si>
  <si>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</si>
  <si>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</si>
  <si>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</si>
  <si>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</si>
  <si>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</si>
  <si>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</si>
  <si>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</si>
  <si>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</si>
  <si>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</si>
  <si>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</si>
  <si>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</si>
  <si>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</si>
  <si>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</si>
  <si>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</si>
  <si>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</si>
  <si>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</si>
  <si>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</si>
  <si>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</si>
  <si>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</si>
  <si>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</si>
  <si>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</si>
  <si>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</si>
  <si>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</si>
  <si>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</si>
  <si>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</si>
  <si>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</si>
  <si>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</si>
  <si>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</si>
  <si>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</si>
  <si>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</si>
  <si>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</si>
  <si>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</si>
  <si>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</si>
  <si>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</si>
  <si>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</si>
  <si>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</si>
  <si>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</si>
  <si>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</si>
  <si>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</si>
  <si>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</si>
  <si>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</si>
  <si>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</si>
  <si>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</si>
  <si>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</si>
  <si>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</si>
  <si>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</si>
  <si>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</si>
  <si>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</si>
  <si>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</si>
  <si>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</si>
  <si>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</si>
  <si>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</si>
  <si>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</si>
  <si>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</si>
  <si>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</si>
  <si>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</si>
  <si>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</si>
  <si>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</si>
  <si>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</si>
  <si>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</si>
  <si>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</si>
  <si>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</si>
  <si>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</si>
  <si>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</si>
  <si>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</si>
  <si>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</si>
  <si>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</si>
  <si>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</si>
  <si>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</si>
  <si>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</si>
  <si>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</si>
  <si>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</si>
  <si>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</si>
  <si>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</si>
  <si>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</si>
  <si>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</si>
  <si>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</si>
  <si>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</si>
  <si>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</si>
  <si>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</si>
  <si>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</si>
  <si>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</si>
  <si>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</si>
  <si>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</si>
  <si>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</si>
  <si>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</si>
  <si>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</si>
  <si>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</si>
  <si>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</si>
  <si>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</si>
  <si>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</si>
  <si>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</si>
  <si>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</si>
  <si>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</si>
  <si>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</si>
  <si>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</si>
  <si>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</si>
  <si>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</si>
  <si>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</si>
  <si>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</si>
  <si>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</si>
  <si>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</si>
  <si>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</si>
  <si>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</si>
  <si>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</si>
  <si>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</si>
  <si>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</si>
  <si>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</si>
  <si>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</si>
  <si>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</si>
  <si>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</si>
  <si>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</si>
  <si>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</si>
  <si>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</si>
  <si>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</si>
  <si>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</si>
  <si>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</si>
  <si>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</si>
  <si>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</si>
  <si>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</si>
  <si>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</si>
  <si>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</si>
  <si>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</si>
  <si>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</si>
  <si>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</si>
  <si>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</si>
  <si>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</si>
  <si>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</si>
  <si>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</si>
  <si>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</si>
  <si>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</si>
  <si>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</si>
  <si>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</si>
  <si>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</si>
  <si>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</si>
  <si>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</si>
  <si>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</si>
  <si>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</si>
  <si>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</si>
  <si>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</si>
  <si>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</si>
  <si>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</si>
  <si>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</si>
  <si>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</si>
  <si>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</si>
  <si>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</si>
  <si>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</si>
  <si>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</si>
  <si>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</si>
  <si>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</si>
  <si>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</si>
  <si>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</si>
  <si>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</si>
  <si>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</si>
  <si>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</si>
  <si>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</si>
  <si>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</si>
  <si>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</si>
  <si>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</si>
  <si>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</si>
  <si>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</si>
  <si>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</si>
  <si>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</si>
  <si>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</si>
  <si>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</si>
  <si>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</si>
  <si>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</si>
  <si>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</si>
  <si>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</si>
  <si>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</si>
  <si>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</si>
  <si>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</si>
  <si>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</si>
  <si>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</si>
  <si>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</si>
  <si>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</si>
  <si>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</si>
  <si>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</si>
  <si>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</si>
  <si>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</si>
  <si>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</si>
  <si>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</si>
  <si>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</si>
  <si>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</si>
  <si>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</si>
  <si>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</si>
  <si>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</si>
  <si>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</si>
  <si>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</si>
  <si>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</si>
  <si>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</si>
  <si>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</si>
  <si>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</si>
  <si>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</si>
  <si>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</si>
  <si>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</si>
  <si>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</si>
  <si>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</si>
  <si>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</si>
  <si>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</si>
  <si>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</si>
  <si>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</si>
  <si>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</si>
  <si>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</si>
  <si>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</si>
  <si>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</si>
  <si>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</si>
  <si>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</si>
  <si>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</si>
  <si>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</si>
  <si>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</si>
  <si>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</si>
  <si>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</si>
  <si>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</si>
  <si>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</si>
  <si>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</si>
  <si>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</si>
  <si>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</si>
  <si>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</si>
  <si>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</si>
  <si>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</si>
  <si>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</si>
  <si>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</si>
  <si>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</si>
  <si>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</si>
  <si>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</si>
  <si>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</si>
  <si>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</si>
  <si>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</si>
  <si>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</si>
  <si>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</si>
  <si>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</si>
  <si>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</si>
  <si>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</si>
  <si>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</si>
  <si>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</si>
  <si>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</si>
  <si>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</si>
  <si>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</si>
  <si>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</si>
  <si>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</si>
  <si>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</si>
  <si>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</si>
  <si>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</si>
  <si>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</si>
  <si>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</si>
  <si>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</si>
  <si>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</si>
  <si>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</si>
  <si>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</si>
  <si>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</si>
  <si>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</si>
  <si>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</si>
  <si>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</si>
  <si>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</si>
  <si>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</si>
  <si>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</si>
  <si>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</si>
  <si>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</si>
  <si>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</si>
  <si>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</si>
  <si>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</si>
  <si>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</si>
  <si>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</si>
  <si>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</si>
  <si>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</si>
  <si>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</si>
  <si>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</si>
  <si>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</si>
  <si>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</si>
  <si>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</si>
  <si>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</si>
  <si>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</si>
  <si>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</si>
  <si>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</si>
  <si>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</si>
  <si>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</si>
  <si>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</si>
  <si>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</si>
  <si>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</si>
  <si>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</si>
  <si>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</si>
  <si>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</si>
  <si>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</si>
  <si>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</si>
  <si>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</si>
  <si>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</si>
  <si>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</si>
  <si>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</si>
  <si>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</si>
  <si>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</si>
  <si>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</si>
  <si>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</si>
  <si>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</si>
  <si>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</si>
  <si>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</si>
  <si>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</si>
  <si>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</si>
  <si>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</si>
  <si>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</si>
  <si>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</si>
  <si>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</si>
  <si>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</si>
  <si>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</si>
  <si>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</si>
  <si>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</si>
  <si>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</si>
  <si>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</si>
  <si>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</si>
  <si>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</si>
  <si>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</si>
  <si>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</si>
  <si>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</si>
  <si>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</si>
  <si>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</si>
  <si>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</si>
  <si>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</si>
  <si>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</si>
  <si>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</si>
  <si>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</si>
  <si>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</si>
  <si>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</si>
  <si>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</si>
  <si>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</si>
  <si>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</si>
  <si>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</si>
  <si>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</si>
  <si>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</si>
  <si>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</si>
  <si>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</si>
  <si>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</si>
  <si>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</si>
  <si>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</si>
  <si>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</si>
  <si>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</si>
  <si>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</si>
  <si>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</si>
  <si>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</si>
  <si>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</si>
  <si>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</si>
  <si>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</si>
  <si>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</si>
  <si>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</si>
  <si>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</si>
  <si>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</si>
  <si>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</si>
  <si>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</si>
  <si>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</si>
  <si>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</si>
  <si>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</si>
  <si>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</si>
  <si>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</si>
  <si>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</si>
  <si>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</si>
  <si>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</si>
  <si>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</si>
  <si>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</si>
  <si>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</si>
  <si>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</si>
  <si>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</si>
  <si>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</si>
  <si>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</si>
  <si>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</si>
  <si>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</si>
  <si>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</si>
  <si>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</si>
  <si>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</si>
  <si>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</si>
  <si>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</si>
  <si>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</si>
  <si>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</si>
  <si>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</si>
  <si>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</si>
  <si>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</si>
  <si>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</si>
  <si>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</si>
  <si>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</si>
  <si>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</si>
  <si>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</si>
  <si>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</si>
  <si>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</si>
  <si>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</si>
  <si>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</si>
  <si>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</si>
  <si>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</si>
  <si>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</si>
  <si>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</si>
  <si>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</si>
  <si>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</si>
  <si>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</si>
  <si>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</si>
  <si>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</si>
  <si>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</si>
  <si>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</si>
  <si>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</si>
  <si>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</si>
  <si>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</si>
  <si>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</si>
  <si>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</si>
  <si>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</si>
  <si>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</si>
  <si>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</si>
  <si>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</si>
  <si>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</si>
  <si>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</si>
  <si>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</si>
  <si>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</si>
  <si>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</si>
  <si>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</si>
  <si>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</si>
  <si>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</si>
  <si>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</si>
  <si>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</si>
  <si>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</si>
  <si>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</si>
  <si>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</si>
  <si>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</si>
  <si>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</si>
  <si>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</si>
  <si>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</si>
  <si>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</si>
  <si>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</si>
  <si>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</si>
  <si>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</si>
  <si>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</si>
  <si>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</si>
  <si>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</si>
  <si>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</si>
  <si>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</si>
  <si>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</si>
  <si>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</si>
  <si>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</si>
  <si>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</si>
  <si>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</si>
  <si>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</si>
  <si>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</si>
  <si>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</si>
  <si>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</si>
  <si>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</si>
  <si>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</si>
  <si>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</si>
  <si>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</si>
  <si>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</si>
  <si>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</si>
  <si>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</si>
  <si>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</si>
  <si>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</si>
  <si>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</si>
  <si>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</si>
  <si>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</si>
  <si>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</si>
  <si>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</si>
  <si>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</si>
  <si>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</si>
  <si>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</si>
  <si>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</si>
  <si>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</si>
  <si>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</si>
  <si>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</si>
  <si>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</si>
  <si>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</si>
  <si>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</si>
  <si>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</si>
  <si>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</si>
  <si>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</si>
  <si>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</si>
  <si>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</si>
  <si>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</si>
  <si>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</si>
  <si>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</si>
  <si>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</si>
  <si>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</si>
  <si>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</si>
  <si>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</si>
  <si>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</si>
  <si>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</si>
  <si>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</si>
  <si>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</si>
  <si>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</si>
  <si>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</si>
  <si>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</si>
  <si>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</si>
  <si>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</si>
  <si>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</si>
  <si>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</si>
  <si>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</si>
  <si>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</si>
  <si>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</si>
  <si>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</si>
  <si>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</si>
  <si>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</si>
  <si>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</si>
  <si>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</si>
  <si>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</si>
  <si>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</si>
  <si>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</si>
  <si>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</si>
  <si>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</si>
  <si>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</si>
  <si>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</si>
  <si>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</si>
  <si>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</si>
  <si>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</si>
  <si>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</si>
  <si>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</si>
  <si>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</si>
  <si>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</si>
  <si>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</si>
  <si>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</si>
  <si>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</si>
  <si>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</si>
  <si>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</si>
  <si>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</si>
  <si>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</si>
  <si>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</si>
  <si>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</si>
  <si>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</si>
  <si>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</si>
  <si>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</si>
  <si>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</si>
  <si>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</si>
  <si>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</si>
  <si>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</si>
  <si>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</si>
  <si>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</si>
  <si>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</si>
  <si>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</si>
  <si>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</si>
  <si>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</si>
  <si>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</si>
  <si>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</si>
  <si>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</si>
  <si>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</si>
  <si>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</si>
  <si>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</si>
  <si>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</si>
  <si>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</si>
  <si>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</si>
  <si>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</si>
  <si>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</si>
  <si>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</si>
  <si>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</si>
  <si>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</si>
  <si>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</si>
  <si>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</si>
  <si>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</si>
  <si>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</si>
  <si>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</si>
  <si>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</si>
  <si>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</si>
  <si>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</si>
  <si>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</si>
  <si>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</si>
  <si>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</si>
  <si>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</si>
  <si>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</si>
  <si>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</si>
  <si>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</si>
  <si>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</si>
  <si>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</si>
  <si>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</si>
  <si>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</si>
  <si>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</si>
  <si>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</si>
  <si>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</si>
  <si>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</si>
  <si>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</si>
  <si>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</si>
  <si>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</si>
  <si>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</si>
  <si>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</si>
  <si>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</si>
  <si>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</si>
  <si>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</si>
  <si>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</si>
  <si>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</si>
  <si>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</si>
  <si>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</si>
  <si>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</si>
  <si>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</si>
  <si>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</si>
  <si>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</si>
  <si>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</si>
  <si>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</si>
  <si>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</si>
  <si>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</si>
  <si>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</si>
  <si>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</si>
  <si>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</si>
  <si>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</si>
  <si>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</si>
  <si>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</si>
  <si>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</si>
  <si>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</si>
  <si>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</si>
  <si>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</si>
  <si>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</si>
  <si>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</si>
  <si>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</si>
  <si>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</si>
  <si>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</si>
  <si>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</si>
  <si>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</si>
  <si>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</si>
  <si>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</si>
  <si>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</si>
  <si>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</si>
  <si>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</si>
  <si>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</si>
  <si>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</si>
  <si>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</si>
  <si>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</si>
  <si>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</si>
  <si>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</si>
  <si>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</si>
  <si>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</si>
  <si>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</si>
  <si>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</si>
  <si>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</si>
  <si>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</si>
  <si>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</si>
  <si>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</si>
  <si>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</si>
  <si>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</si>
  <si>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</si>
  <si>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</si>
  <si>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</si>
  <si>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</si>
  <si>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</si>
  <si>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</si>
  <si>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</si>
  <si>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</si>
  <si>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</si>
  <si>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</si>
  <si>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</si>
  <si>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</si>
  <si>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</si>
  <si>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</si>
  <si>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</si>
  <si>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</si>
  <si>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</si>
  <si>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</si>
  <si>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</si>
  <si>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</si>
  <si>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</si>
  <si>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</si>
  <si>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</si>
  <si>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</si>
  <si>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</si>
  <si>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</si>
  <si>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</si>
  <si>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</si>
  <si>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</si>
  <si>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</si>
  <si>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</si>
  <si>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</si>
  <si>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</si>
  <si>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</si>
  <si>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</si>
  <si>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</si>
  <si>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</si>
  <si>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</si>
  <si>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</si>
  <si>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</si>
  <si>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</si>
  <si>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</si>
  <si>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</si>
  <si>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</si>
  <si>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</si>
  <si>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</si>
  <si>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</si>
  <si>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</si>
  <si>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</si>
  <si>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</si>
  <si>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</si>
  <si>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</si>
  <si>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</si>
  <si>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</si>
  <si>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</si>
  <si>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</si>
  <si>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</si>
  <si>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</si>
  <si>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</si>
  <si>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</si>
  <si>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</si>
  <si>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</si>
  <si>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</si>
  <si>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</si>
  <si>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</si>
  <si>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</si>
  <si>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</si>
  <si>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</si>
  <si>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</si>
  <si>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</si>
  <si>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</si>
  <si>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</si>
  <si>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</si>
  <si>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</si>
  <si>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</si>
  <si>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</si>
  <si>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</si>
  <si>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</si>
  <si>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</si>
  <si>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</si>
  <si>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</si>
  <si>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</si>
  <si>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</si>
  <si>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</si>
  <si>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</si>
  <si>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</si>
  <si>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</si>
  <si>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</si>
  <si>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</si>
  <si>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</si>
  <si>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</si>
  <si>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</si>
  <si>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</si>
  <si>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</si>
  <si>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</si>
  <si>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</si>
  <si>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</si>
  <si>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</si>
  <si>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</si>
  <si>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</si>
  <si>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</si>
  <si>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</si>
  <si>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</si>
  <si>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</si>
  <si>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</si>
  <si>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</si>
  <si>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</si>
  <si>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</si>
  <si>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</si>
  <si>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</si>
  <si>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</si>
  <si>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</si>
  <si>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</si>
  <si>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</si>
  <si>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</si>
  <si>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</si>
  <si>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</si>
  <si>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</si>
  <si>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</si>
  <si>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</si>
  <si>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</si>
  <si>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</si>
  <si>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</si>
  <si>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</si>
  <si>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</si>
  <si>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</si>
  <si>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</si>
  <si>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</si>
  <si>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</si>
  <si>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</si>
  <si>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</si>
  <si>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</si>
  <si>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</si>
  <si>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</si>
  <si>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</si>
  <si>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</si>
  <si>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</si>
  <si>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</si>
  <si>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</si>
  <si>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</si>
  <si>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</si>
  <si>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</si>
  <si>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</si>
  <si>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</si>
  <si>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</si>
  <si>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</si>
  <si>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</si>
  <si>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</si>
  <si>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</si>
  <si>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</si>
  <si>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</si>
  <si>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</si>
  <si>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</si>
  <si>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</si>
  <si>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</si>
  <si>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</si>
  <si>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</si>
  <si>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</si>
  <si>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</si>
  <si>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</si>
  <si>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</si>
  <si>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</si>
  <si>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</si>
  <si>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</si>
  <si>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</si>
  <si>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</si>
  <si>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</si>
  <si>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</si>
  <si>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</si>
  <si>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</si>
  <si>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</si>
  <si>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</si>
  <si>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</si>
  <si>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</si>
  <si>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</si>
  <si>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</si>
  <si>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</si>
  <si>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</si>
  <si>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</si>
  <si>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</si>
  <si>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</si>
  <si>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</si>
  <si>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</si>
  <si>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</si>
  <si>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</si>
  <si>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</si>
  <si>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</si>
  <si>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</si>
  <si>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</si>
  <si>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</si>
  <si>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</si>
  <si>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</si>
  <si>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</si>
  <si>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</si>
  <si>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</si>
  <si>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</si>
  <si>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</si>
  <si>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</si>
  <si>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</si>
  <si>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</si>
  <si>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</si>
  <si>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</si>
  <si>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</si>
  <si>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</si>
  <si>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</si>
  <si>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</si>
  <si>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</si>
  <si>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</si>
  <si>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</si>
  <si>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</si>
  <si>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</si>
  <si>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</si>
  <si>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</si>
  <si>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</si>
  <si>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</si>
  <si>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</si>
  <si>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</si>
  <si>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</si>
  <si>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</si>
  <si>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</si>
  <si>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</si>
  <si>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</si>
  <si>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</si>
  <si>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</si>
  <si>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</si>
  <si>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</si>
  <si>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</si>
  <si>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</si>
  <si>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</si>
  <si>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</si>
  <si>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</si>
  <si>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</si>
  <si>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</si>
  <si>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</si>
  <si>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</si>
  <si>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</si>
  <si>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</si>
  <si>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</si>
  <si>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</si>
  <si>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</si>
  <si>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</si>
  <si>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</si>
  <si>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</si>
  <si>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</si>
  <si>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</si>
  <si>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</si>
  <si>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</si>
  <si>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</si>
  <si>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</si>
  <si>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</si>
  <si>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</si>
  <si>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</si>
  <si>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</si>
  <si>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</si>
  <si>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</si>
  <si>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</si>
  <si>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</si>
  <si>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</si>
  <si>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</si>
  <si>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</si>
  <si>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</si>
  <si>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</si>
  <si>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</si>
  <si>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</si>
  <si>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</si>
  <si>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</si>
  <si>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</si>
  <si>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</si>
  <si>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</si>
  <si>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</si>
  <si>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</si>
  <si>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</si>
  <si>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</si>
  <si>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</si>
  <si>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</si>
  <si>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</si>
  <si>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</si>
  <si>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</si>
  <si>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</si>
  <si>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</si>
  <si>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</si>
  <si>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</si>
  <si>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</si>
  <si>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</si>
  <si>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</si>
  <si>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</si>
  <si>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</si>
  <si>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</si>
  <si>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</si>
  <si>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</si>
  <si>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</si>
  <si>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</si>
  <si>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</si>
  <si>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</si>
  <si>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</si>
  <si>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</si>
  <si>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</si>
  <si>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</si>
  <si>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</si>
  <si>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</si>
  <si>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</si>
  <si>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</si>
  <si>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</si>
  <si>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</si>
  <si>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</si>
  <si>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</si>
  <si>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</si>
  <si>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</si>
  <si>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</si>
  <si>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</si>
  <si>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</si>
  <si>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</si>
  <si>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</si>
  <si>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</si>
  <si>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</si>
  <si>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</si>
  <si>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</si>
  <si>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</si>
  <si>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</si>
  <si>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</si>
  <si>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</si>
  <si>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</si>
  <si>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</si>
  <si>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</si>
  <si>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</si>
  <si>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</si>
  <si>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</si>
  <si>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</si>
  <si>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</si>
  <si>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</si>
  <si>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</si>
  <si>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</si>
  <si>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</si>
  <si>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</si>
  <si>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</si>
  <si>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</si>
  <si>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</si>
  <si>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</si>
  <si>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</si>
  <si>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</si>
  <si>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</si>
  <si>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</si>
  <si>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</si>
  <si>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</si>
  <si>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</si>
  <si>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</si>
  <si>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</si>
  <si>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</si>
  <si>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</si>
  <si>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</si>
  <si>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</si>
  <si>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</si>
  <si>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</si>
  <si>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</si>
  <si>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</si>
  <si>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</si>
  <si>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</si>
  <si>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</si>
  <si>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</si>
  <si>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</si>
  <si>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</si>
  <si>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</si>
  <si>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</si>
  <si>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</si>
  <si>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</si>
  <si>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</si>
  <si>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</si>
  <si>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</si>
  <si>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</si>
  <si>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</si>
  <si>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</si>
  <si>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</si>
  <si>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</si>
  <si>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</si>
  <si>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</si>
  <si>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</si>
  <si>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</si>
  <si>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</si>
  <si>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</si>
  <si>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</si>
  <si>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</si>
  <si>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</si>
  <si>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</si>
  <si>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</si>
  <si>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</si>
  <si>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</si>
  <si>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</si>
  <si>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</si>
  <si>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</si>
  <si>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</si>
  <si>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</si>
  <si>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</si>
  <si>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</si>
  <si>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</si>
  <si>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</si>
  <si>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</si>
  <si>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</si>
  <si>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</si>
  <si>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</si>
  <si>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</si>
  <si>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</si>
  <si>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</si>
  <si>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</si>
  <si>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</si>
  <si>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</si>
  <si>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</si>
  <si>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</si>
  <si>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</si>
  <si>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</si>
  <si>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</si>
  <si>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</si>
  <si>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</si>
  <si>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</si>
  <si>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</si>
  <si>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</si>
  <si>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</si>
  <si>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</si>
  <si>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</si>
  <si>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</si>
  <si>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</si>
  <si>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</si>
  <si>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</si>
  <si>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</si>
  <si>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</si>
  <si>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</si>
  <si>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</si>
  <si>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</si>
  <si>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</si>
  <si>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</si>
  <si>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</si>
  <si>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</si>
  <si>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</si>
  <si>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</si>
  <si>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</si>
  <si>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</si>
  <si>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</si>
  <si>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</si>
  <si>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</si>
  <si>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</si>
  <si>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</si>
  <si>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</si>
  <si>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</si>
  <si>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</si>
  <si>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</si>
  <si>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</si>
  <si>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</si>
  <si>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</si>
  <si>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</si>
  <si>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</si>
  <si>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</si>
  <si>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</si>
  <si>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</si>
  <si>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</si>
  <si>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</si>
  <si>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</si>
  <si>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</si>
  <si>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</si>
  <si>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</si>
  <si>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</si>
  <si>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</si>
  <si>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</si>
  <si>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</si>
  <si>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</si>
  <si>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</si>
  <si>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</si>
  <si>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</si>
  <si>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</si>
  <si>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</si>
  <si>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</si>
  <si>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</si>
  <si>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</si>
  <si>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</si>
  <si>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</si>
  <si>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</si>
  <si>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</si>
  <si>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</si>
  <si>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</si>
  <si>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</si>
  <si>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</si>
  <si>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</si>
  <si>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</si>
  <si>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</si>
  <si>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</si>
  <si>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</si>
  <si>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</si>
  <si>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</si>
  <si>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</si>
  <si>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</si>
  <si>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</si>
  <si>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</si>
  <si>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</si>
  <si>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</si>
  <si>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</si>
  <si>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</si>
  <si>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</si>
  <si>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</si>
  <si>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</si>
  <si>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</si>
  <si>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</si>
  <si>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</si>
  <si>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</si>
  <si>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</si>
  <si>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</si>
  <si>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</si>
  <si>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</si>
  <si>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</si>
  <si>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</si>
  <si>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</si>
  <si>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</si>
  <si>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</si>
  <si>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</si>
  <si>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</si>
  <si>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</si>
  <si>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</si>
  <si>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</si>
  <si>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</si>
  <si>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</si>
  <si>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</si>
  <si>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</si>
  <si>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</si>
  <si>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</si>
  <si>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</si>
  <si>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</si>
  <si>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</si>
  <si>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</si>
  <si>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</si>
  <si>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</si>
  <si>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</si>
  <si>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</si>
  <si>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</si>
  <si>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</si>
  <si>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</si>
  <si>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</si>
  <si>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</si>
  <si>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</si>
  <si>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</si>
  <si>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</si>
  <si>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</si>
  <si>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</si>
  <si>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</si>
  <si>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</si>
  <si>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</si>
  <si>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</si>
  <si>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</si>
  <si>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</si>
  <si>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</si>
  <si>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</si>
  <si>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</si>
  <si>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</si>
  <si>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</si>
  <si>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</si>
  <si>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</si>
  <si>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</si>
  <si>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</si>
  <si>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</si>
  <si>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</si>
  <si>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</si>
  <si>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</si>
  <si>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</si>
  <si>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</si>
  <si>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</si>
  <si>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</si>
  <si>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</si>
  <si>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</si>
  <si>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</si>
  <si>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</si>
  <si>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</si>
  <si>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</si>
  <si>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</si>
  <si>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</si>
  <si>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</si>
  <si>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</si>
  <si>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</si>
  <si>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</si>
  <si>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</si>
  <si>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</si>
  <si>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</si>
  <si>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</si>
  <si>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</si>
  <si>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</si>
  <si>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</si>
  <si>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</si>
  <si>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</si>
  <si>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</si>
  <si>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</si>
  <si>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</si>
  <si>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</si>
  <si>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</si>
  <si>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</si>
  <si>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</si>
  <si>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</si>
  <si>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</si>
  <si>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</si>
  <si>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</si>
  <si>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</si>
  <si>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</si>
  <si>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</si>
  <si>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</si>
  <si>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</si>
  <si>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</si>
  <si>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</si>
  <si>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</si>
  <si>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</si>
  <si>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</si>
  <si>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</si>
  <si>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</si>
  <si>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</si>
  <si>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</si>
  <si>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</si>
  <si>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</si>
  <si>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</si>
  <si>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</si>
  <si>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</si>
  <si>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</si>
  <si>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</si>
  <si>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</si>
  <si>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</si>
  <si>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</si>
  <si>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</si>
  <si>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</si>
  <si>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</si>
  <si>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</si>
  <si>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</si>
  <si>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</si>
  <si>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</si>
  <si>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</si>
  <si>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</si>
  <si>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</si>
  <si>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</si>
  <si>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</si>
  <si>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</si>
  <si>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</si>
  <si>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</si>
  <si>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</si>
  <si>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</si>
  <si>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</si>
  <si>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</si>
  <si>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</si>
  <si>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</si>
  <si>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</si>
  <si>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</si>
  <si>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</si>
  <si>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</si>
  <si>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</si>
  <si>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</si>
  <si>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</si>
  <si>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</si>
  <si>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</si>
  <si>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</si>
  <si>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</si>
  <si>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</si>
  <si>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</si>
  <si>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</si>
  <si>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</si>
  <si>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</si>
  <si>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</si>
  <si>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</si>
  <si>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</si>
  <si>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</si>
  <si>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</si>
  <si>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</si>
  <si>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</si>
  <si>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</si>
  <si>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</si>
  <si>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</si>
  <si>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</si>
  <si>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</si>
  <si>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</si>
  <si>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</si>
  <si>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</si>
  <si>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</si>
  <si>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</si>
  <si>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</si>
  <si>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</si>
  <si>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</si>
  <si>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</si>
  <si>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</si>
  <si>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</si>
  <si>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</si>
  <si>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</si>
  <si>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</si>
  <si>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</si>
  <si>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</si>
  <si>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</si>
  <si>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</si>
  <si>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</si>
  <si>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</si>
  <si>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</si>
  <si>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</si>
  <si>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</si>
  <si>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</si>
  <si>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</si>
  <si>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</si>
  <si>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</si>
  <si>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</si>
  <si>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</si>
  <si>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</si>
  <si>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</si>
  <si>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</si>
  <si>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</si>
  <si>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</si>
  <si>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</si>
  <si>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</si>
  <si>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</si>
  <si>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</si>
  <si>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</si>
  <si>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</si>
  <si>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</si>
  <si>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</si>
  <si>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</si>
  <si>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</si>
  <si>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</si>
  <si>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</si>
  <si>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</si>
  <si>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</si>
  <si>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</si>
  <si>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</si>
  <si>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</si>
  <si>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</si>
  <si>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</si>
  <si>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</si>
  <si>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</si>
  <si>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</si>
  <si>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</si>
  <si>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</si>
  <si>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</si>
  <si>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</si>
  <si>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</si>
  <si>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</si>
  <si>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</si>
  <si>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</si>
  <si>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</si>
  <si>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</si>
  <si>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</si>
  <si>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</si>
  <si>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</si>
  <si>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</si>
  <si>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</si>
  <si>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</si>
  <si>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</si>
  <si>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</si>
  <si>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</si>
  <si>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</si>
  <si>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</si>
  <si>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</si>
  <si>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</si>
  <si>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</si>
  <si>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</si>
  <si>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</si>
  <si>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</si>
  <si>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</si>
  <si>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</si>
  <si>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</si>
  <si>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</si>
  <si>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</si>
  <si>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</si>
  <si>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</si>
  <si>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</si>
  <si>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</si>
  <si>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</si>
  <si>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</si>
  <si>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</si>
  <si>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</si>
  <si>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</si>
  <si>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</si>
  <si>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</si>
  <si>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</si>
  <si>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</si>
  <si>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</si>
  <si>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</si>
  <si>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</si>
  <si>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</si>
  <si>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</si>
  <si>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</si>
  <si>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</si>
  <si>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</si>
  <si>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</si>
  <si>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</si>
  <si>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</si>
  <si>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</si>
  <si>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</si>
  <si>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</si>
  <si>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</si>
  <si>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</si>
  <si>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</si>
  <si>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</si>
  <si>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</si>
  <si>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</si>
  <si>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</si>
  <si>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</si>
  <si>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</si>
  <si>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</si>
  <si>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</si>
  <si>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</si>
  <si>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</si>
  <si>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</si>
  <si>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</si>
  <si>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</si>
  <si>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</si>
  <si>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</si>
  <si>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</si>
  <si>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</si>
  <si>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</si>
  <si>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</si>
  <si>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</si>
  <si>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</si>
  <si>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</si>
  <si>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</si>
  <si>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</si>
  <si>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</si>
  <si>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</si>
  <si>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</si>
  <si>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</si>
  <si>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</si>
  <si>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</si>
  <si>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</si>
  <si>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</si>
  <si>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</si>
  <si>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</si>
  <si>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</si>
  <si>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</si>
  <si>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</si>
  <si>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</si>
  <si>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</si>
  <si>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</si>
  <si>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</si>
  <si>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</si>
  <si>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</si>
  <si>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</si>
  <si>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</si>
  <si>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</si>
  <si>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</si>
  <si>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</si>
  <si>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</si>
  <si>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</si>
  <si>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</si>
  <si>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</si>
  <si>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</si>
  <si>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</si>
  <si>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</si>
  <si>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</si>
  <si>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</si>
  <si>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</si>
  <si>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</si>
  <si>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</si>
  <si>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</si>
  <si>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</si>
  <si>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</si>
  <si>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</si>
  <si>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</si>
  <si>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</si>
  <si>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</si>
  <si>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</si>
  <si>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</si>
  <si>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</si>
  <si>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</si>
  <si>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</si>
  <si>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</si>
  <si>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</si>
  <si>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</si>
  <si>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</si>
  <si>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</si>
  <si>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</si>
  <si>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</si>
  <si>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</si>
  <si>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</si>
  <si>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</si>
  <si>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</si>
  <si>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</si>
  <si>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</si>
  <si>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</si>
  <si>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</si>
  <si>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</si>
  <si>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</si>
  <si>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</si>
  <si>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</si>
  <si>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</si>
  <si>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</si>
  <si>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</si>
  <si>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</si>
  <si>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</si>
  <si>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</si>
  <si>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</si>
  <si>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</si>
  <si>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</si>
  <si>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</si>
  <si>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</si>
  <si>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</si>
  <si>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</si>
  <si>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</si>
  <si>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</si>
  <si>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</si>
  <si>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</si>
  <si>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</si>
  <si>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</si>
  <si>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</si>
  <si>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</si>
  <si>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</si>
  <si>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</si>
  <si>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</si>
  <si>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</si>
  <si>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</si>
  <si>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</si>
  <si>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</si>
  <si>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</si>
  <si>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</si>
  <si>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</si>
  <si>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</si>
  <si>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</si>
  <si>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</si>
  <si>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</si>
  <si>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</si>
  <si>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</si>
  <si>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</si>
  <si>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</si>
  <si>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</si>
  <si>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</si>
  <si>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</si>
  <si>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</si>
  <si>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</si>
  <si>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</si>
  <si>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</si>
  <si>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</si>
  <si>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</si>
  <si>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</si>
  <si>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</si>
  <si>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</si>
  <si>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</si>
  <si>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</si>
  <si>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</si>
  <si>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</si>
  <si>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</si>
  <si>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</si>
  <si>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</si>
  <si>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</si>
  <si>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</si>
  <si>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</si>
  <si>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</si>
  <si>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</si>
  <si>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</si>
  <si>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</si>
  <si>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</si>
  <si>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</si>
  <si>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</si>
  <si>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</si>
  <si>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</si>
  <si>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</si>
  <si>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</si>
  <si>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</si>
  <si>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</si>
  <si>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</si>
  <si>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</si>
  <si>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</si>
  <si>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</si>
  <si>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</si>
  <si>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</si>
  <si>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</si>
  <si>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</si>
  <si>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</si>
  <si>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</si>
  <si>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</si>
  <si>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</si>
  <si>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</si>
  <si>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</si>
  <si>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</si>
  <si>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</si>
  <si>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</si>
  <si>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</si>
  <si>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</si>
  <si>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</si>
  <si>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</si>
  <si>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</si>
  <si>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</si>
  <si>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</si>
  <si>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</si>
  <si>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</si>
  <si>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</si>
  <si>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</si>
  <si>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</si>
  <si>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</si>
  <si>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</si>
  <si>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</si>
  <si>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</si>
  <si>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</si>
  <si>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</si>
  <si>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</si>
  <si>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</si>
  <si>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</si>
  <si>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</si>
  <si>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</si>
  <si>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</si>
  <si>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</si>
  <si>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</si>
  <si>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</si>
  <si>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</si>
  <si>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</si>
  <si>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</si>
  <si>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</si>
  <si>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</si>
  <si>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</si>
  <si>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</si>
  <si>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</si>
  <si>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</si>
  <si>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</si>
  <si>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</si>
  <si>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</si>
  <si>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</si>
  <si>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</si>
  <si>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</si>
  <si>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</si>
  <si>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</si>
  <si>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</si>
  <si>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</si>
  <si>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</si>
  <si>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</si>
  <si>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</si>
  <si>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</si>
  <si>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</si>
  <si>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</si>
  <si>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</si>
  <si>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</si>
  <si>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</si>
  <si>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</si>
  <si>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</si>
  <si>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</si>
  <si>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</si>
  <si>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</si>
  <si>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</si>
  <si>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</si>
  <si>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</si>
  <si>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</si>
  <si>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</si>
  <si>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</si>
  <si>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</si>
  <si>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</si>
  <si>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</si>
  <si>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</si>
  <si>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</si>
  <si>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</si>
  <si>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</si>
  <si>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</si>
  <si>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</si>
  <si>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</si>
  <si>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</si>
  <si>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</si>
  <si>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</si>
  <si>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</si>
  <si>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</si>
  <si>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</si>
  <si>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</si>
  <si>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</si>
  <si>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</si>
  <si>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</si>
  <si>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</si>
  <si>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</si>
  <si>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</si>
  <si>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</si>
  <si>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</si>
  <si>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</si>
  <si>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</si>
  <si>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</si>
  <si>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</si>
  <si>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</si>
  <si>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</si>
  <si>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</si>
  <si>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</si>
  <si>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</si>
  <si>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</si>
  <si>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</si>
  <si>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</si>
  <si>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</si>
  <si>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</si>
  <si>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</si>
  <si>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</si>
  <si>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</si>
  <si>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</si>
  <si>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</si>
  <si>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</si>
  <si>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</si>
  <si>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</si>
  <si>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</si>
  <si>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</si>
  <si>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</si>
  <si>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</si>
  <si>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</si>
  <si>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</si>
  <si>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</si>
  <si>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</si>
  <si>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</si>
  <si>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</si>
  <si>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</si>
  <si>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</si>
  <si>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</si>
  <si>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</si>
  <si>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</si>
  <si>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</si>
  <si>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</si>
  <si>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</si>
  <si>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</si>
  <si>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</si>
  <si>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</si>
  <si>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</si>
  <si>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</si>
  <si>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</si>
  <si>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</si>
  <si>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</si>
  <si>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</si>
  <si>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</si>
  <si>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</si>
  <si>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</si>
  <si>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</si>
  <si>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</si>
  <si>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</si>
  <si>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</si>
  <si>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</si>
  <si>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</si>
  <si>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</si>
  <si>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</si>
  <si>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</si>
  <si>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</si>
  <si>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</si>
  <si>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</si>
  <si>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</si>
  <si>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</si>
  <si>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</si>
  <si>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</si>
  <si>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</si>
  <si>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</si>
  <si>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</si>
  <si>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</si>
  <si>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</si>
  <si>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</si>
  <si>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</si>
  <si>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</si>
  <si>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</si>
  <si>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</si>
  <si>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</si>
  <si>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</si>
  <si>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</si>
  <si>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</si>
  <si>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</si>
  <si>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</si>
  <si>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</si>
  <si>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</si>
  <si>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</si>
  <si>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</si>
  <si>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</si>
  <si>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</si>
  <si>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</si>
  <si>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</si>
  <si>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</si>
  <si>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</si>
  <si>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</si>
  <si>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</si>
  <si>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</si>
  <si>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</si>
  <si>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</si>
  <si>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</si>
  <si>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</si>
  <si>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</si>
  <si>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</si>
  <si>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</si>
  <si>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</si>
  <si>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</si>
  <si>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</si>
  <si>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</si>
  <si>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</si>
  <si>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</si>
  <si>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</si>
  <si>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</si>
  <si>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</si>
  <si>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</si>
  <si>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</si>
  <si>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</si>
  <si>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</si>
  <si>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</si>
  <si>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</si>
  <si>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</si>
  <si>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</si>
  <si>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</si>
  <si>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</si>
  <si>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</si>
  <si>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</si>
  <si>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</si>
  <si>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</si>
  <si>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</si>
  <si>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</si>
  <si>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</si>
  <si>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</si>
  <si>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</si>
  <si>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</si>
  <si>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</si>
  <si>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</si>
  <si>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</si>
  <si>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</si>
  <si>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</si>
  <si>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</si>
  <si>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</si>
  <si>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</si>
  <si>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</si>
  <si>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</si>
  <si>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</si>
  <si>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</si>
  <si>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</si>
  <si>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</si>
  <si>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</si>
  <si>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</si>
  <si>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</si>
  <si>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</si>
  <si>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</si>
  <si>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</si>
  <si>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</si>
  <si>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</si>
  <si>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</si>
  <si>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</si>
  <si>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</si>
  <si>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</si>
  <si>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</si>
  <si>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</si>
  <si>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</si>
  <si>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</si>
  <si>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</si>
  <si>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</si>
  <si>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</si>
  <si>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</si>
  <si>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</si>
  <si>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</si>
  <si>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</si>
  <si>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</si>
  <si>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</si>
  <si>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</si>
  <si>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</si>
  <si>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</si>
  <si>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</si>
  <si>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</si>
  <si>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</si>
  <si>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</si>
  <si>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</si>
  <si>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</si>
  <si>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</si>
  <si>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</si>
  <si>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</si>
  <si>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</si>
  <si>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</si>
  <si>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</si>
  <si>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</si>
  <si>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</si>
  <si>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</si>
  <si>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</si>
  <si>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</si>
  <si>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</si>
  <si>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</si>
  <si>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</si>
  <si>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</si>
  <si>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</si>
  <si>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</si>
  <si>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</si>
  <si>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</si>
  <si>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</si>
  <si>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</si>
  <si>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</si>
  <si>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</si>
  <si>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</si>
  <si>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</si>
  <si>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</si>
  <si>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</si>
  <si>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</si>
  <si>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</si>
  <si>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</si>
  <si>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</si>
  <si>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</si>
  <si>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</si>
  <si>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</si>
  <si>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</si>
  <si>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</si>
  <si>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</si>
  <si>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</si>
  <si>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</si>
  <si>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</si>
  <si>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</si>
  <si>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</si>
  <si>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</si>
  <si>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</si>
  <si>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</si>
  <si>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</si>
  <si>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</si>
  <si>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</si>
  <si>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</si>
  <si>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</si>
  <si>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</si>
  <si>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</si>
  <si>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</si>
  <si>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</si>
  <si>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</si>
  <si>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</si>
  <si>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</si>
  <si>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</si>
  <si>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</si>
  <si>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</si>
  <si>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</si>
  <si>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</si>
  <si>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</si>
  <si>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</si>
  <si>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</si>
  <si>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</si>
  <si>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</si>
  <si>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</si>
  <si>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</si>
  <si>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</si>
  <si>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</si>
  <si>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</si>
  <si>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</si>
  <si>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</si>
  <si>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</si>
  <si>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</si>
  <si>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</si>
  <si>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</si>
  <si>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</si>
  <si>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</si>
  <si>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</si>
  <si>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</si>
  <si>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</si>
  <si>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</si>
  <si>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</si>
  <si>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</si>
  <si>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</si>
  <si>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</si>
  <si>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</si>
  <si>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</si>
  <si>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</si>
  <si>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</si>
  <si>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</si>
  <si>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</si>
  <si>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</si>
  <si>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</si>
  <si>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</si>
  <si>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</si>
  <si>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</si>
  <si>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</si>
  <si>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</si>
  <si>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</si>
  <si>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</si>
  <si>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</si>
  <si>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</si>
  <si>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</si>
  <si>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</si>
  <si>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</si>
  <si>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</si>
  <si>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</si>
  <si>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</si>
  <si>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</si>
  <si>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</si>
  <si>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</si>
  <si>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</si>
  <si>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</si>
  <si>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</si>
  <si>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</si>
  <si>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</si>
  <si>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</si>
  <si>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</si>
  <si>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</si>
  <si>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</si>
  <si>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</si>
  <si>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</si>
  <si>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</si>
  <si>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</si>
  <si>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</si>
  <si>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</si>
  <si>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</si>
  <si>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</si>
  <si>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</si>
  <si>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</si>
  <si>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</si>
  <si>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</si>
  <si>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</si>
  <si>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</si>
  <si>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</si>
  <si>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</si>
  <si>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</si>
  <si>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</si>
  <si>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</si>
  <si>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</si>
  <si>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</si>
  <si>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</si>
  <si>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</si>
  <si>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</si>
  <si>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</si>
  <si>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</si>
  <si>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</si>
  <si>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</si>
  <si>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</si>
  <si>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</si>
  <si>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</si>
  <si>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</si>
  <si>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</si>
  <si>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</si>
  <si>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</si>
  <si>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</si>
  <si>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</si>
  <si>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</si>
  <si>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</si>
  <si>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</si>
  <si>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</si>
  <si>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</si>
  <si>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</si>
  <si>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</si>
  <si>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</si>
  <si>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</si>
  <si>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</si>
  <si>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</si>
  <si>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</si>
  <si>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</si>
  <si>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</si>
  <si>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</si>
  <si>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</si>
  <si>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</si>
  <si>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</si>
  <si>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</si>
  <si>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</si>
  <si>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</si>
  <si>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</si>
  <si>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</si>
  <si>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</si>
  <si>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</si>
  <si>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</si>
  <si>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</si>
  <si>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</si>
  <si>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</si>
  <si>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</si>
  <si>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</si>
  <si>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</si>
  <si>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</si>
  <si>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</si>
  <si>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</si>
  <si>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</si>
  <si>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</si>
  <si>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</si>
  <si>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</si>
  <si>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</si>
  <si>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</si>
  <si>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</si>
  <si>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</si>
  <si>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</si>
  <si>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</si>
  <si>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</si>
  <si>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</si>
  <si>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</si>
  <si>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</si>
  <si>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</si>
  <si>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</si>
  <si>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</si>
  <si>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</si>
  <si>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</si>
  <si>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</si>
  <si>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</si>
  <si>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</si>
  <si>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</si>
  <si>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</si>
  <si>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</si>
  <si>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</si>
  <si>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</si>
  <si>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</si>
  <si>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</si>
  <si>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</si>
  <si>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</si>
  <si>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</si>
  <si>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</si>
  <si>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</si>
  <si>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</si>
  <si>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</si>
  <si>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</si>
  <si>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</si>
  <si>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</si>
  <si>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</si>
  <si>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</si>
  <si>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</si>
  <si>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</si>
  <si>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</si>
  <si>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</si>
  <si>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</si>
  <si>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</si>
  <si>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</si>
  <si>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</si>
  <si>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</si>
  <si>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</si>
  <si>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</si>
  <si>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</si>
  <si>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</si>
  <si>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</si>
  <si>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</si>
  <si>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</si>
  <si>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</si>
  <si>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</si>
  <si>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</si>
  <si>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</si>
  <si>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</si>
  <si>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</si>
  <si>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</si>
  <si>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</si>
  <si>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</si>
  <si>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</si>
  <si>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</si>
  <si>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</si>
  <si>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</si>
  <si>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</si>
  <si>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</si>
  <si>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</si>
  <si>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</si>
  <si>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</si>
  <si>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</si>
  <si>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</si>
  <si>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</si>
  <si>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</si>
  <si>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</si>
  <si>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</si>
  <si>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</si>
  <si>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</si>
  <si>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</si>
  <si>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</si>
  <si>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</si>
  <si>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</si>
  <si>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</si>
  <si>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</si>
  <si>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</si>
  <si>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</si>
  <si>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</si>
  <si>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</si>
  <si>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</si>
  <si>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</si>
  <si>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</si>
  <si>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</si>
  <si>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</si>
  <si>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</si>
  <si>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</si>
  <si>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</si>
  <si>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</si>
  <si>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</si>
  <si>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</si>
  <si>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</si>
  <si>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</si>
  <si>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</si>
  <si>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</si>
  <si>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</si>
  <si>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</si>
  <si>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</si>
  <si>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</si>
  <si>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</si>
  <si>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</si>
  <si>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</si>
  <si>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</si>
  <si>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</si>
  <si>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</si>
  <si>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</si>
  <si>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</si>
  <si>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</si>
  <si>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</si>
  <si>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</si>
  <si>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</si>
  <si>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</si>
  <si>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</si>
  <si>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</si>
  <si>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</si>
  <si>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</si>
  <si>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</si>
  <si>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</si>
  <si>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</si>
  <si>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</si>
  <si>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</si>
  <si>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</si>
  <si>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</si>
  <si>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</si>
  <si>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</si>
  <si>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</si>
  <si>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</si>
  <si>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</si>
  <si>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</si>
  <si>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</si>
  <si>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</si>
  <si>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</si>
  <si>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</si>
  <si>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</si>
  <si>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</si>
  <si>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</si>
  <si>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</si>
  <si>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</si>
  <si>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</si>
  <si>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</si>
  <si>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</si>
  <si>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</si>
  <si>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</si>
  <si>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</si>
  <si>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</si>
  <si>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</si>
  <si>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</si>
  <si>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</si>
  <si>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</si>
  <si>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</si>
  <si>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</si>
  <si>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</si>
  <si>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</si>
  <si>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</si>
  <si>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</si>
  <si>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</si>
  <si>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</si>
  <si>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</si>
  <si>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</si>
  <si>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</si>
  <si>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</si>
  <si>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</si>
  <si>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</si>
  <si>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</si>
  <si>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</si>
  <si>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</si>
  <si>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</si>
  <si>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</si>
  <si>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</si>
  <si>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</si>
  <si>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</si>
  <si>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</si>
  <si>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</si>
  <si>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</si>
  <si>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</si>
  <si>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</si>
  <si>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</si>
  <si>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</si>
  <si>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</si>
  <si>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</si>
  <si>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</si>
  <si>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</si>
  <si>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</si>
  <si>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</si>
  <si>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</si>
  <si>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</si>
  <si>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</si>
  <si>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</si>
  <si>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</si>
  <si>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</si>
  <si>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</si>
  <si>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</si>
  <si>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</si>
  <si>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</si>
  <si>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</si>
  <si>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</si>
  <si>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</si>
  <si>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</si>
  <si>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</si>
  <si>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</si>
  <si>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</si>
  <si>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</si>
  <si>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</si>
  <si>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</si>
  <si>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</si>
  <si>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</si>
  <si>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</si>
  <si>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</si>
  <si>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</si>
  <si>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</si>
  <si>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</si>
  <si>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</si>
  <si>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</si>
  <si>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</si>
  <si>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</si>
  <si>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</si>
  <si>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</si>
  <si>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</si>
  <si>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</si>
  <si>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</si>
  <si>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</si>
  <si>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</si>
  <si>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</si>
  <si>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</si>
  <si>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</si>
  <si>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</si>
  <si>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</si>
  <si>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</si>
  <si>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</si>
  <si>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</si>
  <si>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</si>
  <si>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</si>
  <si>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</si>
  <si>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</si>
  <si>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</si>
  <si>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</si>
  <si>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</si>
  <si>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</si>
  <si>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</si>
  <si>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</si>
  <si>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</si>
  <si>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</si>
  <si>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</si>
  <si>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</si>
  <si>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</si>
  <si>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</si>
  <si>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</si>
  <si>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</si>
  <si>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</si>
  <si>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</si>
  <si>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</si>
  <si>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</si>
  <si>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</si>
  <si>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</si>
  <si>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</si>
  <si>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</si>
  <si>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</si>
  <si>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</si>
  <si>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</si>
  <si>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</si>
  <si>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</si>
  <si>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</si>
  <si>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</si>
  <si>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</si>
  <si>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</si>
  <si>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</si>
  <si>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</si>
  <si>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</si>
  <si>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</si>
  <si>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</si>
  <si>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</si>
  <si>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</si>
  <si>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</si>
  <si>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</si>
  <si>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</si>
  <si>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</si>
  <si>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</si>
  <si>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</si>
  <si>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</si>
  <si>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</si>
  <si>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</si>
  <si>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</si>
  <si>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</si>
  <si>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</si>
  <si>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</si>
  <si>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</si>
  <si>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</si>
  <si>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</si>
  <si>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</si>
  <si>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</si>
  <si>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</si>
  <si>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</si>
  <si>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</si>
  <si>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</si>
  <si>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</si>
  <si>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</si>
  <si>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</si>
  <si>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</si>
  <si>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</si>
  <si>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</si>
  <si>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</si>
  <si>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</si>
  <si>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</si>
  <si>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</si>
  <si>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</si>
  <si>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</si>
  <si>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</si>
  <si>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</si>
  <si>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</si>
  <si>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</si>
  <si>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</si>
  <si>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</si>
  <si>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</si>
  <si>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</si>
  <si>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</si>
  <si>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</si>
  <si>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</si>
  <si>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</si>
  <si>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</si>
  <si>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</si>
  <si>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</si>
  <si>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</si>
  <si>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</si>
  <si>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</si>
  <si>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</si>
  <si>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</si>
  <si>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</si>
  <si>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</si>
  <si>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</si>
  <si>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</si>
  <si>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</si>
  <si>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</si>
  <si>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</si>
  <si>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</si>
  <si>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</si>
  <si>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</si>
  <si>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</si>
  <si>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</si>
  <si>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</si>
  <si>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</si>
  <si>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</si>
  <si>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</si>
  <si>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</si>
  <si>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</si>
  <si>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</si>
  <si>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</si>
  <si>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</si>
  <si>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</si>
  <si>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</si>
  <si>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</si>
  <si>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</si>
  <si>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</si>
  <si>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</si>
  <si>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</si>
  <si>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</si>
  <si>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</si>
  <si>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</si>
  <si>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</si>
  <si>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</si>
  <si>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</si>
  <si>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</si>
  <si>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</si>
  <si>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</si>
  <si>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</si>
  <si>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</si>
  <si>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</si>
  <si>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</si>
  <si>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</si>
  <si>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</si>
  <si>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</si>
  <si>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</si>
  <si>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</si>
  <si>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</si>
  <si>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</si>
  <si>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</si>
  <si>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</si>
  <si>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</si>
  <si>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</si>
  <si>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</si>
  <si>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</si>
  <si>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</si>
  <si>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</si>
  <si>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</si>
  <si>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</si>
  <si>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</si>
  <si>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</si>
  <si>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</si>
  <si>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</si>
  <si>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</si>
  <si>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</si>
  <si>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</si>
  <si>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</si>
  <si>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</si>
  <si>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</si>
  <si>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</si>
  <si>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</si>
  <si>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</si>
  <si>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</si>
  <si>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</si>
  <si>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</si>
  <si>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</si>
  <si>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</si>
  <si>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</si>
  <si>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</si>
  <si>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</si>
  <si>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</si>
  <si>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</si>
  <si>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</si>
  <si>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</si>
  <si>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</si>
  <si>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</si>
  <si>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</si>
  <si>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</si>
  <si>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</si>
  <si>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</si>
  <si>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</si>
  <si>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</si>
  <si>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</si>
  <si>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</si>
  <si>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</si>
  <si>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</si>
  <si>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</si>
  <si>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</si>
  <si>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</si>
  <si>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</si>
  <si>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</si>
  <si>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</si>
  <si>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</si>
  <si>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</si>
  <si>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</si>
  <si>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</si>
  <si>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</si>
  <si>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</si>
  <si>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</si>
  <si>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</si>
  <si>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</si>
  <si>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</si>
  <si>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</si>
  <si>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</si>
  <si>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</si>
  <si>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</si>
  <si>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</si>
  <si>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</si>
  <si>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</si>
  <si>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</si>
  <si>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</si>
  <si>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</si>
  <si>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</si>
  <si>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</si>
  <si>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</si>
  <si>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</si>
  <si>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</si>
  <si>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</si>
  <si>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</si>
  <si>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</si>
  <si>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</si>
  <si>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</si>
  <si>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</si>
  <si>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</si>
  <si>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</si>
  <si>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</si>
  <si>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</si>
  <si>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</si>
  <si>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</si>
  <si>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</si>
  <si>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</si>
  <si>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</si>
  <si>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</si>
  <si>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</si>
  <si>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</si>
  <si>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</si>
  <si>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</si>
  <si>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</si>
  <si>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</si>
  <si>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</si>
  <si>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</si>
  <si>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</si>
  <si>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</si>
  <si>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</si>
  <si>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</si>
  <si>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</si>
  <si>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</si>
  <si>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</si>
  <si>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</si>
  <si>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</si>
  <si>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</si>
  <si>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</si>
  <si>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</si>
  <si>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</si>
  <si>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</si>
  <si>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</si>
  <si>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</si>
  <si>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</si>
  <si>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</si>
  <si>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</si>
  <si>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</si>
  <si>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</si>
  <si>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</si>
  <si>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</si>
  <si>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</si>
  <si>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</si>
  <si>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</si>
  <si>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</si>
  <si>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</si>
  <si>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</si>
  <si>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</si>
  <si>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</si>
  <si>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</si>
  <si>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</si>
  <si>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</si>
  <si>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</si>
  <si>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</si>
  <si>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</si>
  <si>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</si>
  <si>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</si>
  <si>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</si>
  <si>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</si>
  <si>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</si>
  <si>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</si>
  <si>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</si>
  <si>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</si>
  <si>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</si>
  <si>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</si>
  <si>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</si>
  <si>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</si>
  <si>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</si>
  <si>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</si>
  <si>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</si>
  <si>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</si>
  <si>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</si>
  <si>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</si>
  <si>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</si>
  <si>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</si>
  <si>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</si>
  <si>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</si>
  <si>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</si>
  <si>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</si>
  <si>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</si>
  <si>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</si>
  <si>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</si>
  <si>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</si>
  <si>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</si>
  <si>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</si>
  <si>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</si>
  <si>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</si>
  <si>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</si>
  <si>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</si>
  <si>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</si>
  <si>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</si>
  <si>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</si>
  <si>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</si>
  <si>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</si>
  <si>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</si>
  <si>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</si>
  <si>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</si>
  <si>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</si>
  <si>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</si>
  <si>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</si>
  <si>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</si>
  <si>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</si>
  <si>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</si>
  <si>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</si>
  <si>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</si>
  <si>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</si>
  <si>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</si>
  <si>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</si>
  <si>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</si>
  <si>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</si>
  <si>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</si>
  <si>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</si>
  <si>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</si>
  <si>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</si>
  <si>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</si>
  <si>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</si>
  <si>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</si>
  <si>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</si>
  <si>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</si>
  <si>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</si>
  <si>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</si>
  <si>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</si>
  <si>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</si>
  <si>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</si>
  <si>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</si>
  <si>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</si>
  <si>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</si>
  <si>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</si>
  <si>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</si>
  <si>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</si>
  <si>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</si>
  <si>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</si>
  <si>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</si>
  <si>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</si>
  <si>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</si>
  <si>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</si>
  <si>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</si>
  <si>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</si>
  <si>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</si>
  <si>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</si>
  <si>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</si>
  <si>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</si>
  <si>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</si>
  <si>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</si>
  <si>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</si>
  <si>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</si>
  <si>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</si>
  <si>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</si>
  <si>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</si>
  <si>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</si>
  <si>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</si>
  <si>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</si>
  <si>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</si>
  <si>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</si>
  <si>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</si>
  <si>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</si>
  <si>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</si>
  <si>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</si>
  <si>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</si>
  <si>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</si>
  <si>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</si>
  <si>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</si>
  <si>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</si>
  <si>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</si>
  <si>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</si>
  <si>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</si>
  <si>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</si>
  <si>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</si>
  <si>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</si>
  <si>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</si>
  <si>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</si>
  <si>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</si>
  <si>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</si>
  <si>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</si>
  <si>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</si>
  <si>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</si>
  <si>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</si>
  <si>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</si>
  <si>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</si>
  <si>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</si>
  <si>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</si>
  <si>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</si>
  <si>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</si>
  <si>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</si>
  <si>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</si>
  <si>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</si>
  <si>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</si>
  <si>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</si>
  <si>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</si>
  <si>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</si>
  <si>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</si>
  <si>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</si>
  <si>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</si>
  <si>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</si>
  <si>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</si>
  <si>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</si>
  <si>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</si>
  <si>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</si>
  <si>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</si>
  <si>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</si>
  <si>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</si>
  <si>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</si>
  <si>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</si>
  <si>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</si>
  <si>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</si>
  <si>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</si>
  <si>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</si>
  <si>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</si>
  <si>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</si>
  <si>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</si>
  <si>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</si>
  <si>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</si>
  <si>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</si>
  <si>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</si>
  <si>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</si>
  <si>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</si>
  <si>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</si>
  <si>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</si>
  <si>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</si>
  <si>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</si>
  <si>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</si>
  <si>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</si>
  <si>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</si>
  <si>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</si>
  <si>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</si>
  <si>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</si>
  <si>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</si>
  <si>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</si>
  <si>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</si>
  <si>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</si>
  <si>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</si>
  <si>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</si>
  <si>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</si>
  <si>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</si>
  <si>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</si>
  <si>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</si>
  <si>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</si>
  <si>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</si>
  <si>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</si>
  <si>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</si>
  <si>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</si>
  <si>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</si>
  <si>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</si>
  <si>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</si>
  <si>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</si>
  <si>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</si>
  <si>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</si>
  <si>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</si>
  <si>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</si>
  <si>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</si>
  <si>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</si>
  <si>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</si>
  <si>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</si>
  <si>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</si>
  <si>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</si>
  <si>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</si>
  <si>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</si>
  <si>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</si>
  <si>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</si>
  <si>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</si>
  <si>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</si>
  <si>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</si>
  <si>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</si>
  <si>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</si>
  <si>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</si>
  <si>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</si>
  <si>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</si>
  <si>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</si>
  <si>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</si>
  <si>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</si>
  <si>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</si>
  <si>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</si>
  <si>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</si>
  <si>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</si>
  <si>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</si>
  <si>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</si>
  <si>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</si>
  <si>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</si>
  <si>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</si>
  <si>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</si>
  <si>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</si>
  <si>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</si>
  <si>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</si>
  <si>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</si>
  <si>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</si>
  <si>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</si>
  <si>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</si>
  <si>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</si>
  <si>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</si>
  <si>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</si>
  <si>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</si>
  <si>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</si>
  <si>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</si>
  <si>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</si>
  <si>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</si>
  <si>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</si>
  <si>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</si>
  <si>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</si>
  <si>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</si>
  <si>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</si>
  <si>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</si>
  <si>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</si>
  <si>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</si>
  <si>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</si>
  <si>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</si>
  <si>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</si>
  <si>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</si>
  <si>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</si>
  <si>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</si>
  <si>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</si>
  <si>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</si>
  <si>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</si>
  <si>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</si>
  <si>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</si>
  <si>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</si>
  <si>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</si>
  <si>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</si>
  <si>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</si>
  <si>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</si>
  <si>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</si>
  <si>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</si>
  <si>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</si>
  <si>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</si>
  <si>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</si>
  <si>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</si>
  <si>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</si>
  <si>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</si>
  <si>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</si>
  <si>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</si>
  <si>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</si>
  <si>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</si>
  <si>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</si>
  <si>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</si>
  <si>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</si>
  <si>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</si>
  <si>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</si>
  <si>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</si>
  <si>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</si>
  <si>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</si>
  <si>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</si>
  <si>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</si>
  <si>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</si>
  <si>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</si>
  <si>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</si>
  <si>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</si>
  <si>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</si>
  <si>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</si>
  <si>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</si>
  <si>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</si>
  <si>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</si>
  <si>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</si>
  <si>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</si>
  <si>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</si>
  <si>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</si>
  <si>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</si>
  <si>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</si>
  <si>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</si>
  <si>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</si>
  <si>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</si>
  <si>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</si>
  <si>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</si>
  <si>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</si>
  <si>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</si>
  <si>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</si>
  <si>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</si>
  <si>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</si>
  <si>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</si>
  <si>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</si>
  <si>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</si>
  <si>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</si>
  <si>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</si>
  <si>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</si>
  <si>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</si>
  <si>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</si>
  <si>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</si>
  <si>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</si>
  <si>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</si>
  <si>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</si>
  <si>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</si>
  <si>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</si>
  <si>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</si>
  <si>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</si>
  <si>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</si>
  <si>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</si>
  <si>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</si>
  <si>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</si>
  <si>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</si>
  <si>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</si>
  <si>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</si>
  <si>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</si>
  <si>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</si>
  <si>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</si>
  <si>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</si>
  <si>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</si>
  <si>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</si>
  <si>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</si>
  <si>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</si>
  <si>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</si>
  <si>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</si>
  <si>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</si>
  <si>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</si>
  <si>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</si>
  <si>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</si>
  <si>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</si>
  <si>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</si>
  <si>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</si>
  <si>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</si>
  <si>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</si>
  <si>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</si>
  <si>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</si>
  <si>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</si>
  <si>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</si>
  <si>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</si>
  <si>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</si>
  <si>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</si>
  <si>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</si>
  <si>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</si>
  <si>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</si>
  <si>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</si>
  <si>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</si>
  <si>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</si>
  <si>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</si>
  <si>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</si>
  <si>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</si>
  <si>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</si>
  <si>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</si>
  <si>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</si>
  <si>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</si>
  <si>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</si>
  <si>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</si>
  <si>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</si>
  <si>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</si>
  <si>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</si>
  <si>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</si>
  <si>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</si>
  <si>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</si>
  <si>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</si>
  <si>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</si>
  <si>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</si>
  <si>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</si>
  <si>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</si>
  <si>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</si>
  <si>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</si>
  <si>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</si>
  <si>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</si>
  <si>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</si>
  <si>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</si>
  <si>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</si>
  <si>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</si>
  <si>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</si>
  <si>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</si>
  <si>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</si>
  <si>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</si>
  <si>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</si>
  <si>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</si>
  <si>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</si>
  <si>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</si>
  <si>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</si>
  <si>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</si>
  <si>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</si>
  <si>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</si>
  <si>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</si>
  <si>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</si>
  <si>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</si>
  <si>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</si>
  <si>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</si>
  <si>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</si>
  <si>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</si>
  <si>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</si>
  <si>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</si>
  <si>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</si>
  <si>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</si>
  <si>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</si>
  <si>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</si>
  <si>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</si>
  <si>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</si>
  <si>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</si>
  <si>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</si>
  <si>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</si>
  <si>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</si>
  <si>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</si>
  <si>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</si>
  <si>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</si>
  <si>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</si>
  <si>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</si>
  <si>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</si>
  <si>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</si>
  <si>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</si>
  <si>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</si>
  <si>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</si>
  <si>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</si>
  <si>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</si>
  <si>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</si>
  <si>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</si>
  <si>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</si>
  <si>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</si>
  <si>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</si>
  <si>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</si>
  <si>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</si>
  <si>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</si>
  <si>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</si>
  <si>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</si>
  <si>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</si>
  <si>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</si>
  <si>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</si>
  <si>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</si>
  <si>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</si>
  <si>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</si>
  <si>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</si>
  <si>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</si>
  <si>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</si>
  <si>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</si>
  <si>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</si>
  <si>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</si>
  <si>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</si>
  <si>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</si>
  <si>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</si>
  <si>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</si>
  <si>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</si>
  <si>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</si>
  <si>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</si>
  <si>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</si>
  <si>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</si>
  <si>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</si>
  <si>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</si>
  <si>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</si>
  <si>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</si>
  <si>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</si>
  <si>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</si>
  <si>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</si>
  <si>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</si>
  <si>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</si>
  <si>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</si>
  <si>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</si>
  <si>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</si>
  <si>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</si>
  <si>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</si>
  <si>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</si>
  <si>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</si>
  <si>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</si>
  <si>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</si>
  <si>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</si>
  <si>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</si>
  <si>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</si>
  <si>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</si>
  <si>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</si>
  <si>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</si>
  <si>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</si>
  <si>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</si>
  <si>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</si>
  <si>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</si>
  <si>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</si>
  <si>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</si>
  <si>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</si>
  <si>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</si>
  <si>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</si>
  <si>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</si>
  <si>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</si>
  <si>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</si>
  <si>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</si>
  <si>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</si>
  <si>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</si>
  <si>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</si>
  <si>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</si>
  <si>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</si>
  <si>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</si>
  <si>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</si>
  <si>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</si>
  <si>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</si>
  <si>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</si>
  <si>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</si>
  <si>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</si>
  <si>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</si>
  <si>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</si>
  <si>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</si>
  <si>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</si>
  <si>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</si>
  <si>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</si>
  <si>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</si>
  <si>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</si>
  <si>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</si>
  <si>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</si>
  <si>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</si>
  <si>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</si>
  <si>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</si>
  <si>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</si>
  <si>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</si>
  <si>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</si>
  <si>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</si>
  <si>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</si>
  <si>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</si>
  <si>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</si>
  <si>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</si>
  <si>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</si>
  <si>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</si>
  <si>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</si>
  <si>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</si>
  <si>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</si>
  <si>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</si>
  <si>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</si>
  <si>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</si>
  <si>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</si>
  <si>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</si>
  <si>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</si>
  <si>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</si>
  <si>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</si>
  <si>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</si>
  <si>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</si>
  <si>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</si>
  <si>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</si>
  <si>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</si>
  <si>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</si>
  <si>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</si>
  <si>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</si>
  <si>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</si>
  <si>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</si>
  <si>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</si>
  <si>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</si>
  <si>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</si>
  <si>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</si>
  <si>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</si>
  <si>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</si>
  <si>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</si>
  <si>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</si>
  <si>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</si>
  <si>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</si>
  <si>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</si>
  <si>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</si>
  <si>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</si>
  <si>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</si>
  <si>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</si>
  <si>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</si>
  <si>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</si>
  <si>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</si>
  <si>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</si>
  <si>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</si>
  <si>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</si>
  <si>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</si>
  <si>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</si>
  <si>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</si>
  <si>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</si>
  <si>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</si>
  <si>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</si>
  <si>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</si>
  <si>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</si>
  <si>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</si>
  <si>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</si>
  <si>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</si>
  <si>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</si>
  <si>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</si>
  <si>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</si>
  <si>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</si>
  <si>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</si>
  <si>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</si>
  <si>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</si>
  <si>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</si>
  <si>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</si>
  <si>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</si>
  <si>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</si>
  <si>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</si>
  <si>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</si>
  <si>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</si>
  <si>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</si>
  <si>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</si>
  <si>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</si>
  <si>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</si>
  <si>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</si>
  <si>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</si>
  <si>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</si>
  <si>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</si>
  <si>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</si>
  <si>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</si>
  <si>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</si>
  <si>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</si>
  <si>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</si>
  <si>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</si>
  <si>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</si>
  <si>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</si>
  <si>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</si>
  <si>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</si>
  <si>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</si>
  <si>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</si>
  <si>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</si>
  <si>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</si>
  <si>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</si>
  <si>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</si>
  <si>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</si>
  <si>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</si>
  <si>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</si>
  <si>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</si>
  <si>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</si>
  <si>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</si>
  <si>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</si>
  <si>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</si>
  <si>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</si>
  <si>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</si>
  <si>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</si>
  <si>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</si>
  <si>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</si>
  <si>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</si>
  <si>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</si>
  <si>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</si>
  <si>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</si>
  <si>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</si>
  <si>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</si>
  <si>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</si>
  <si>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</si>
  <si>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</si>
  <si>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</si>
  <si>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</si>
  <si>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</si>
  <si>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</si>
  <si>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</si>
  <si>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</si>
  <si>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</si>
  <si>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</si>
  <si>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</si>
  <si>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</si>
  <si>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</si>
  <si>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</si>
  <si>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</si>
  <si>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</si>
  <si>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</si>
  <si>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</si>
  <si>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</si>
  <si>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</si>
  <si>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</si>
  <si>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</si>
  <si>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</si>
  <si>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</si>
  <si>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</si>
  <si>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</si>
  <si>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</si>
  <si>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</si>
  <si>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</si>
  <si>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</si>
  <si>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</si>
  <si>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</si>
  <si>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</si>
  <si>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</si>
  <si>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</si>
  <si>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</si>
  <si>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</si>
  <si>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</si>
  <si>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</si>
  <si>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</si>
  <si>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</si>
  <si>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</si>
  <si>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</si>
  <si>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</si>
  <si>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</si>
  <si>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</si>
  <si>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</si>
  <si>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</si>
  <si>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</si>
  <si>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</si>
  <si>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</si>
  <si>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</si>
  <si>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</si>
  <si>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</si>
  <si>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</si>
  <si>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</si>
  <si>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</si>
  <si>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</si>
  <si>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</si>
  <si>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</si>
  <si>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</si>
  <si>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</si>
  <si>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</si>
  <si>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</si>
  <si>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</si>
  <si>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</si>
  <si>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</si>
  <si>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</si>
  <si>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</si>
  <si>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</si>
  <si>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</si>
  <si>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</si>
  <si>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</si>
  <si>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</si>
  <si>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</si>
  <si>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</si>
  <si>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</si>
  <si>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</si>
  <si>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</si>
  <si>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</si>
  <si>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</si>
  <si>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</si>
  <si>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</si>
  <si>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</si>
  <si>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</si>
  <si>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</si>
  <si>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</si>
  <si>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</si>
  <si>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</si>
  <si>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</si>
  <si>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</si>
  <si>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</si>
  <si>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</si>
  <si>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</si>
  <si>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</si>
  <si>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</si>
  <si>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</si>
  <si>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</si>
  <si>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</si>
  <si>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</si>
  <si>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</si>
  <si>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</si>
  <si>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</si>
  <si>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</si>
  <si>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</si>
  <si>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</si>
  <si>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</si>
  <si>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</si>
  <si>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</si>
  <si>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</si>
  <si>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</si>
  <si>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</si>
  <si>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</si>
  <si>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</si>
  <si>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</si>
  <si>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</si>
  <si>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</si>
  <si>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</si>
  <si>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</si>
  <si>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</si>
  <si>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</si>
  <si>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</si>
  <si>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</si>
  <si>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</si>
  <si>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</si>
  <si>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</si>
  <si>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</si>
  <si>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</si>
  <si>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</si>
  <si>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</si>
  <si>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</si>
  <si>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</si>
  <si>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</si>
  <si>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</si>
  <si>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</si>
  <si>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</si>
  <si>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</si>
  <si>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</si>
  <si>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</si>
  <si>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</si>
  <si>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</si>
  <si>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</si>
  <si>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</si>
  <si>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</si>
  <si>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</si>
  <si>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</si>
  <si>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</si>
  <si>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</si>
  <si>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</si>
  <si>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</si>
  <si>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</si>
  <si>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</si>
  <si>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</si>
  <si>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</si>
  <si>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</si>
  <si>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</si>
  <si>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</si>
  <si>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</si>
  <si>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</si>
  <si>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</si>
  <si>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</si>
  <si>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</si>
  <si>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</si>
  <si>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</si>
  <si>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</si>
  <si>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</si>
  <si>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</si>
  <si>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</si>
  <si>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</si>
  <si>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</si>
  <si>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</si>
  <si>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</si>
  <si>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</si>
  <si>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</si>
  <si>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</si>
  <si>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</si>
  <si>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</si>
  <si>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</si>
  <si>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</si>
  <si>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</si>
  <si>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</si>
  <si>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</si>
  <si>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</si>
  <si>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</si>
  <si>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</si>
  <si>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</si>
  <si>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</si>
  <si>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</si>
  <si>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</si>
  <si>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</si>
  <si>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</si>
  <si>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</si>
  <si>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</si>
  <si>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</si>
  <si>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</si>
  <si>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</si>
  <si>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</si>
  <si>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</si>
  <si>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</si>
  <si>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</si>
  <si>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</si>
  <si>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</si>
  <si>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</si>
  <si>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</si>
  <si>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</si>
  <si>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</si>
  <si>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</si>
  <si>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</si>
  <si>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</si>
  <si>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</si>
  <si>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</si>
  <si>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</si>
  <si>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</si>
  <si>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</si>
  <si>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</si>
  <si>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</si>
  <si>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</si>
  <si>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</si>
  <si>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</si>
  <si>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</si>
  <si>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</si>
  <si>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</si>
  <si>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</si>
  <si>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</si>
  <si>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</si>
  <si>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</si>
  <si>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</si>
  <si>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</si>
  <si>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</si>
  <si>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</si>
  <si>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</si>
  <si>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</si>
  <si>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</si>
  <si>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</si>
  <si>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</si>
  <si>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</si>
  <si>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</si>
  <si>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</si>
  <si>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</si>
  <si>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</si>
  <si>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</si>
  <si>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</si>
  <si>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</si>
  <si>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</si>
  <si>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</si>
  <si>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</si>
  <si>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</si>
  <si>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</si>
  <si>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</si>
  <si>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</si>
  <si>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</si>
  <si>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</si>
  <si>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</si>
  <si>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</si>
  <si>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</si>
  <si>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</si>
  <si>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</si>
  <si>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</si>
  <si>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</si>
  <si>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</si>
  <si>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</si>
  <si>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</si>
  <si>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</si>
  <si>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</si>
  <si>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</si>
  <si>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</si>
  <si>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</si>
  <si>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</si>
  <si>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</si>
  <si>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</si>
  <si>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</si>
  <si>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</si>
  <si>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</si>
  <si>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</si>
  <si>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</si>
  <si>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</si>
  <si>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</si>
  <si>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</si>
  <si>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</si>
  <si>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</si>
  <si>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</si>
  <si>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</si>
  <si>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</si>
  <si>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</si>
  <si>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</si>
  <si>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</si>
  <si>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</si>
  <si>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</si>
  <si>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</si>
  <si>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</si>
  <si>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</si>
  <si>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</si>
  <si>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</si>
  <si>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</si>
  <si>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</si>
  <si>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</si>
  <si>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</si>
  <si>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</si>
  <si>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</si>
  <si>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</si>
  <si>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</si>
  <si>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</si>
  <si>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</si>
  <si>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</si>
  <si>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</si>
  <si>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</si>
  <si>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</si>
  <si>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</si>
  <si>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</si>
  <si>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</si>
  <si>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</si>
  <si>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</si>
  <si>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</si>
  <si>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</si>
  <si>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</si>
  <si>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</si>
  <si>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</si>
  <si>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</si>
  <si>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</si>
  <si>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</si>
  <si>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</si>
  <si>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</si>
  <si>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</si>
  <si>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</si>
  <si>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</si>
  <si>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</si>
  <si>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</si>
  <si>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</si>
  <si>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</si>
  <si>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</si>
  <si>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</si>
  <si>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</si>
  <si>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</si>
  <si>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</si>
  <si>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</si>
  <si>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</si>
  <si>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</si>
  <si>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</si>
  <si>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</si>
  <si>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</si>
  <si>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</si>
  <si>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</si>
  <si>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</si>
  <si>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</si>
  <si>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</si>
  <si>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</si>
  <si>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</si>
  <si>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</si>
  <si>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</si>
  <si>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</si>
  <si>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</si>
  <si>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</si>
  <si>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</si>
  <si>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</si>
  <si>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</si>
  <si>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</si>
  <si>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</si>
  <si>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</si>
  <si>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</si>
  <si>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</si>
  <si>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</si>
  <si>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</si>
  <si>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</si>
  <si>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</si>
  <si>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</si>
  <si>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</si>
  <si>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</si>
  <si>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</si>
  <si>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</si>
  <si>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</si>
  <si>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</si>
  <si>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</si>
  <si>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</si>
  <si>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</si>
  <si>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</si>
  <si>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</si>
  <si>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</si>
  <si>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</si>
  <si>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</si>
  <si>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</si>
  <si>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</si>
  <si>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</si>
  <si>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</si>
  <si>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</si>
  <si>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</si>
  <si>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</si>
  <si>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</si>
  <si>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</si>
  <si>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</si>
  <si>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</si>
  <si>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</si>
  <si>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</si>
  <si>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</si>
  <si>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</si>
  <si>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</si>
  <si>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</si>
  <si>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</si>
  <si>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</si>
  <si>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</si>
  <si>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</si>
  <si>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</si>
  <si>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</si>
  <si>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</si>
  <si>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</si>
  <si>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</si>
  <si>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</si>
  <si>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</si>
  <si>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</si>
  <si>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</si>
  <si>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</si>
  <si>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</si>
  <si>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</si>
  <si>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</si>
  <si>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</si>
  <si>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</si>
  <si>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</si>
  <si>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</si>
  <si>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</si>
  <si>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</si>
  <si>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</si>
  <si>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</si>
  <si>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</si>
  <si>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</si>
  <si>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</si>
  <si>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</si>
  <si>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</si>
  <si>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</si>
  <si>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</si>
  <si>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</si>
  <si>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</si>
  <si>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</si>
  <si>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</si>
  <si>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</si>
  <si>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</si>
  <si>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</si>
  <si>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</si>
  <si>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</si>
  <si>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</si>
  <si>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</si>
  <si>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</si>
  <si>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</si>
  <si>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</si>
  <si>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</si>
  <si>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</si>
  <si>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</si>
  <si>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</si>
  <si>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</si>
  <si>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</si>
  <si>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</si>
  <si>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</si>
  <si>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</si>
  <si>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</si>
  <si>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</si>
  <si>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</si>
  <si>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</si>
  <si>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</si>
  <si>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</si>
  <si>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</si>
  <si>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</si>
  <si>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</si>
  <si>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</si>
  <si>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</si>
  <si>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</si>
  <si>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</si>
  <si>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</si>
  <si>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</si>
  <si>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</si>
  <si>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</si>
  <si>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</si>
  <si>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</si>
  <si>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</si>
  <si>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</si>
  <si>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</si>
  <si>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</si>
  <si>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</si>
  <si>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</si>
  <si>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</si>
  <si>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</si>
  <si>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</si>
  <si>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</si>
  <si>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</si>
  <si>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</si>
  <si>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</si>
  <si>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</si>
  <si>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</si>
  <si>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</si>
  <si>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</si>
  <si>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</si>
  <si>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</si>
  <si>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</si>
  <si>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</si>
  <si>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</si>
  <si>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</si>
  <si>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</si>
  <si>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</si>
  <si>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</si>
  <si>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</si>
  <si>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</si>
  <si>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</si>
  <si>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</si>
  <si>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</si>
  <si>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</si>
  <si>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</si>
  <si>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</si>
  <si>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</si>
  <si>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</si>
  <si>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</si>
  <si>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</si>
  <si>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</si>
  <si>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</si>
  <si>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</si>
  <si>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</si>
  <si>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</si>
  <si>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</si>
  <si>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</si>
  <si>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</si>
  <si>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</si>
  <si>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</si>
  <si>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</si>
  <si>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</si>
  <si>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</si>
  <si>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</si>
  <si>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</si>
  <si>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</si>
  <si>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</si>
  <si>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</si>
  <si>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</si>
  <si>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</si>
  <si>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</si>
  <si>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</si>
  <si>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</si>
  <si>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</si>
  <si>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</si>
  <si>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</si>
  <si>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</si>
  <si>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</si>
  <si>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</si>
  <si>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</si>
  <si>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</si>
  <si>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</si>
  <si>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</si>
  <si>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</si>
  <si>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</si>
  <si>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</si>
  <si>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</si>
  <si>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</si>
  <si>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</si>
  <si>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</si>
  <si>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</si>
  <si>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</si>
  <si>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</si>
  <si>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</si>
  <si>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</si>
  <si>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</si>
  <si>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</si>
  <si>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</si>
  <si>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</si>
  <si>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</si>
  <si>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</si>
  <si>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</si>
  <si>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</si>
  <si>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</si>
  <si>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</si>
  <si>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</si>
  <si>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</si>
  <si>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</si>
  <si>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</si>
  <si>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</si>
  <si>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</si>
  <si>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</si>
  <si>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</si>
  <si>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</si>
  <si>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</si>
  <si>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</si>
  <si>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</si>
  <si>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</si>
  <si>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</si>
  <si>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</si>
  <si>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</si>
  <si>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</si>
  <si>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</si>
  <si>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</si>
  <si>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</si>
  <si>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</si>
  <si>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</si>
  <si>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</si>
  <si>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</si>
  <si>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</si>
  <si>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</si>
  <si>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</si>
  <si>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</si>
  <si>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</si>
  <si>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</si>
  <si>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</si>
  <si>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</si>
  <si>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</si>
  <si>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</si>
  <si>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</si>
  <si>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</si>
  <si>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</si>
  <si>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</si>
  <si>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</si>
  <si>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</si>
  <si>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</si>
  <si>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</si>
  <si>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</si>
  <si>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</si>
  <si>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</si>
  <si>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</si>
  <si>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</si>
  <si>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</si>
  <si>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</si>
  <si>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</si>
  <si>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</si>
  <si>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</si>
  <si>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</si>
  <si>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</si>
  <si>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</si>
  <si>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</si>
  <si>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</si>
  <si>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</si>
  <si>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</si>
  <si>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</si>
  <si>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</si>
  <si>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</si>
  <si>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</si>
  <si>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</si>
  <si>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</si>
  <si>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</si>
  <si>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</si>
  <si>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</si>
  <si>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</si>
  <si>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</si>
  <si>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</si>
  <si>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</si>
  <si>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</si>
  <si>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</si>
  <si>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</si>
  <si>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</si>
  <si>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</si>
  <si>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</si>
  <si>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</si>
  <si>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</si>
  <si>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</si>
  <si>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</si>
  <si>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</si>
  <si>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</si>
  <si>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</si>
  <si>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</si>
  <si>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</si>
  <si>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</si>
  <si>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</si>
  <si>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</si>
  <si>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</si>
  <si>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</si>
  <si>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</si>
  <si>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</si>
  <si>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</si>
  <si>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</si>
  <si>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</si>
  <si>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</si>
  <si>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</si>
  <si>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</si>
  <si>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</si>
  <si>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</si>
  <si>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</si>
  <si>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</si>
  <si>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</si>
  <si>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</si>
  <si>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</si>
  <si>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</si>
  <si>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</si>
  <si>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</si>
  <si>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</si>
  <si>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</si>
  <si>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</si>
  <si>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</si>
  <si>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</si>
  <si>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</si>
  <si>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</si>
  <si>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</si>
  <si>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</si>
  <si>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</si>
  <si>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</si>
  <si>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</si>
  <si>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</si>
  <si>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</si>
  <si>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</si>
  <si>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</si>
  <si>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</si>
  <si>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</si>
  <si>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</si>
  <si>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</si>
  <si>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</si>
  <si>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</si>
  <si>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</si>
  <si>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</si>
  <si>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</si>
  <si>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</si>
  <si>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</si>
  <si>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</si>
  <si>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</si>
  <si>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</si>
  <si>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</si>
  <si>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</si>
  <si>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</si>
  <si>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</si>
  <si>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</si>
  <si>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</si>
  <si>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</si>
  <si>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</si>
  <si>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</si>
  <si>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</si>
  <si>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</si>
  <si>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</si>
  <si>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</si>
  <si>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</si>
  <si>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</si>
  <si>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</si>
  <si>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</si>
  <si>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</si>
  <si>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</si>
  <si>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</si>
  <si>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</si>
  <si>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</si>
  <si>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</si>
  <si>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</si>
  <si>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</si>
  <si>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</si>
  <si>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</si>
  <si>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</si>
  <si>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</si>
  <si>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</si>
  <si>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</si>
  <si>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</si>
  <si>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</si>
  <si>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</si>
  <si>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</si>
  <si>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</si>
  <si>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</si>
  <si>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</si>
  <si>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</si>
  <si>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</si>
  <si>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</si>
  <si>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</si>
  <si>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</si>
  <si>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</si>
  <si>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</si>
  <si>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</si>
  <si>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</si>
  <si>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</si>
  <si>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</si>
  <si>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</si>
  <si>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</si>
  <si>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</si>
  <si>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</si>
  <si>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</si>
  <si>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</si>
  <si>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</si>
  <si>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</si>
  <si>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</si>
  <si>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</si>
  <si>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</si>
  <si>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</si>
  <si>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</si>
  <si>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</si>
  <si>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</si>
  <si>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</si>
  <si>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</si>
  <si>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</si>
  <si>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</si>
  <si>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</si>
  <si>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</si>
  <si>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</si>
  <si>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</si>
  <si>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</si>
  <si>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</si>
  <si>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</si>
  <si>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</si>
  <si>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</si>
  <si>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</si>
  <si>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</si>
  <si>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</si>
  <si>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</si>
  <si>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</si>
  <si>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</si>
  <si>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</si>
  <si>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</si>
  <si>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</si>
  <si>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</si>
  <si>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</si>
  <si>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</si>
  <si>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</si>
  <si>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</si>
  <si>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</si>
  <si>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</si>
  <si>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</si>
  <si>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</si>
  <si>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</si>
  <si>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</si>
  <si>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</si>
  <si>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</si>
  <si>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</si>
  <si>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</si>
  <si>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</si>
  <si>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</si>
  <si>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</si>
  <si>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</si>
  <si>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</si>
  <si>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</si>
  <si>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</si>
  <si>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</si>
  <si>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</si>
  <si>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</si>
  <si>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</si>
  <si>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</si>
  <si>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</si>
  <si>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</si>
  <si>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</si>
  <si>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</si>
  <si>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</si>
  <si>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</si>
  <si>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</si>
  <si>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</si>
  <si>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</si>
  <si>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</si>
  <si>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</si>
  <si>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</si>
  <si>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</si>
  <si>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</si>
  <si>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</si>
  <si>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</si>
  <si>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</si>
  <si>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</si>
  <si>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</si>
  <si>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</si>
  <si>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</si>
  <si>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</si>
  <si>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</si>
  <si>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</si>
  <si>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</si>
  <si>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</si>
  <si>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</si>
  <si>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</si>
  <si>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</si>
  <si>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</si>
  <si>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</si>
  <si>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</si>
  <si>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</si>
  <si>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</si>
  <si>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</si>
  <si>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</si>
  <si>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</si>
  <si>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</si>
  <si>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</si>
  <si>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</si>
  <si>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</si>
  <si>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</si>
  <si>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</si>
  <si>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</si>
  <si>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</si>
  <si>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</si>
  <si>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</si>
  <si>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</si>
  <si>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</si>
  <si>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</si>
  <si>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</si>
  <si>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</si>
  <si>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</si>
  <si>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</si>
  <si>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</si>
  <si>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</si>
  <si>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</si>
  <si>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</si>
  <si>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</si>
  <si>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</si>
  <si>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</si>
  <si>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</si>
  <si>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</si>
  <si>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</si>
  <si>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</si>
  <si>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</si>
  <si>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</si>
  <si>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</si>
  <si>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</si>
  <si>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</si>
  <si>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</si>
  <si>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</si>
  <si>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</si>
  <si>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</si>
  <si>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</si>
  <si>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</si>
  <si>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</si>
  <si>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</si>
  <si>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</si>
  <si>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</si>
  <si>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</si>
  <si>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</si>
  <si>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</si>
  <si>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</si>
  <si>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</si>
  <si>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</si>
  <si>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</si>
  <si>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</si>
  <si>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</si>
  <si>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</si>
  <si>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</si>
  <si>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</si>
  <si>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</si>
  <si>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</si>
  <si>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</si>
  <si>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</si>
  <si>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</si>
  <si>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</si>
  <si>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</si>
  <si>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</si>
  <si>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</si>
  <si>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</si>
  <si>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</si>
  <si>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</si>
  <si>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</si>
  <si>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</si>
  <si>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</si>
  <si>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</si>
  <si>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</si>
  <si>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</si>
  <si>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</si>
  <si>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</si>
  <si>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</si>
  <si>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</si>
  <si>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</si>
  <si>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</si>
  <si>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</si>
  <si>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</si>
  <si>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</si>
  <si>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</si>
  <si>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</si>
  <si>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</si>
  <si>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</si>
  <si>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</si>
  <si>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</si>
  <si>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</si>
  <si>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</si>
  <si>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</si>
  <si>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</si>
  <si>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</si>
  <si>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</si>
  <si>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</si>
  <si>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</si>
  <si>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</si>
  <si>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</si>
  <si>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</si>
  <si>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</si>
  <si>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</si>
  <si>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</si>
  <si>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</si>
  <si>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</si>
  <si>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</si>
  <si>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</si>
  <si>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</si>
  <si>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</si>
  <si>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</si>
  <si>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</si>
  <si>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</si>
  <si>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</si>
  <si>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</si>
  <si>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</si>
  <si>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</si>
  <si>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</si>
  <si>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</si>
  <si>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</si>
  <si>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</si>
  <si>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</si>
  <si>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</si>
  <si>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</si>
  <si>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</si>
  <si>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</si>
  <si>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</si>
  <si>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</si>
  <si>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</si>
  <si>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</si>
  <si>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</si>
  <si>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</si>
  <si>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</si>
  <si>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</si>
  <si>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</si>
  <si>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</si>
  <si>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</si>
  <si>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</si>
  <si>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</si>
  <si>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</si>
  <si>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</si>
  <si>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</si>
  <si>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</si>
  <si>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</si>
  <si>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</si>
  <si>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</si>
  <si>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</si>
  <si>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</si>
  <si>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</si>
  <si>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</si>
  <si>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</si>
  <si>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</si>
  <si>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</si>
  <si>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</si>
  <si>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</si>
  <si>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</si>
  <si>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</si>
  <si>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</si>
  <si>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</si>
  <si>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</si>
  <si>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</si>
  <si>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</si>
  <si>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</si>
  <si>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</si>
  <si>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</si>
  <si>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</si>
  <si>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</si>
  <si>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</si>
  <si>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</si>
  <si>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</si>
  <si>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</si>
  <si>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</si>
  <si>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</si>
  <si>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</si>
  <si>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</si>
  <si>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</si>
  <si>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</si>
  <si>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</si>
  <si>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</si>
  <si>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</si>
  <si>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</si>
  <si>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</si>
  <si>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</si>
  <si>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</si>
  <si>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</si>
  <si>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</si>
  <si>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</si>
  <si>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</si>
  <si>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</si>
  <si>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</si>
  <si>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</si>
  <si>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</si>
  <si>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</si>
  <si>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</si>
  <si>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</si>
  <si>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</si>
  <si>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</si>
  <si>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</si>
  <si>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</si>
  <si>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</si>
  <si>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</si>
  <si>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</si>
  <si>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</si>
  <si>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</si>
  <si>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</si>
  <si>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</si>
  <si>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</si>
  <si>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</si>
  <si>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</si>
  <si>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</si>
  <si>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</si>
  <si>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</si>
  <si>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</si>
  <si>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</si>
  <si>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</si>
  <si>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</si>
  <si>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</si>
  <si>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</si>
  <si>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</si>
  <si>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</si>
  <si>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</si>
  <si>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</si>
  <si>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</si>
  <si>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</si>
  <si>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</si>
  <si>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</si>
  <si>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</si>
  <si>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</si>
  <si>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</si>
  <si>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</si>
  <si>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</si>
  <si>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</si>
  <si>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</si>
  <si>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</si>
  <si>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</si>
  <si>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</si>
  <si>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</si>
  <si>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</si>
  <si>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</si>
  <si>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</si>
  <si>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</si>
  <si>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</si>
  <si>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</si>
  <si>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</si>
  <si>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</si>
  <si>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</si>
  <si>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</si>
  <si>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</si>
  <si>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</si>
  <si>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</si>
  <si>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</si>
  <si>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</si>
  <si>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</si>
  <si>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</si>
  <si>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</si>
  <si>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</si>
  <si>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</si>
  <si>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</si>
  <si>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</si>
  <si>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</si>
  <si>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</si>
  <si>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</si>
  <si>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</si>
  <si>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</si>
  <si>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</si>
  <si>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</si>
  <si>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</si>
  <si>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</si>
  <si>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</si>
  <si>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</si>
  <si>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</si>
  <si>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</si>
  <si>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</si>
  <si>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</si>
  <si>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</si>
  <si>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</si>
  <si>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</si>
  <si>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</si>
  <si>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</si>
  <si>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</si>
  <si>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</si>
  <si>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</si>
  <si>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</si>
  <si>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</si>
  <si>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</si>
  <si>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</si>
  <si>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</si>
  <si>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</si>
  <si>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</si>
  <si>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</si>
  <si>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</si>
  <si>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</si>
  <si>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</si>
  <si>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</si>
  <si>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</si>
  <si>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</si>
  <si>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</si>
  <si>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</si>
  <si>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</si>
  <si>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</si>
  <si>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</si>
  <si>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</si>
  <si>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</si>
  <si>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</si>
  <si>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</si>
  <si>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</si>
  <si>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</si>
  <si>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</si>
  <si>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</si>
  <si>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</si>
  <si>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</si>
  <si>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</si>
  <si>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</si>
  <si>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</si>
  <si>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</si>
  <si>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</si>
  <si>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</si>
  <si>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</si>
  <si>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</si>
  <si>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</si>
  <si>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</si>
  <si>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</si>
  <si>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</si>
  <si>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</si>
  <si>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</si>
  <si>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</si>
  <si>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</si>
  <si>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</si>
  <si>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</si>
  <si>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</si>
  <si>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</si>
  <si>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</si>
  <si>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</si>
  <si>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</si>
  <si>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</si>
  <si>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</si>
  <si>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</si>
  <si>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</si>
  <si>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</si>
  <si>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</si>
  <si>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</si>
  <si>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</si>
  <si>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</si>
  <si>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</si>
  <si>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</si>
  <si>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</si>
  <si>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</si>
  <si>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</si>
  <si>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</si>
  <si>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</si>
  <si>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</si>
  <si>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</si>
  <si>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</si>
  <si>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</si>
  <si>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</si>
  <si>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</si>
  <si>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</si>
  <si>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</si>
  <si>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</si>
  <si>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</si>
  <si>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</si>
  <si>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</si>
  <si>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</si>
  <si>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</si>
  <si>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</si>
  <si>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</si>
  <si>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</si>
  <si>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</si>
  <si>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</si>
  <si>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</si>
  <si>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</si>
  <si>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</si>
  <si>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</si>
  <si>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</si>
  <si>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</si>
  <si>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</si>
  <si>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</si>
  <si>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</si>
  <si>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</si>
  <si>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</si>
  <si>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</si>
  <si>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</si>
  <si>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</si>
  <si>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</si>
  <si>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</si>
  <si>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</si>
  <si>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</si>
  <si>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</si>
  <si>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</si>
  <si>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</si>
  <si>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</si>
  <si>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</si>
  <si>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</si>
  <si>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</si>
  <si>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</si>
  <si>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</si>
  <si>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</si>
  <si>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</si>
  <si>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</si>
  <si>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</si>
  <si>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</si>
  <si>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</si>
  <si>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</si>
  <si>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</si>
  <si>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</si>
  <si>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</si>
  <si>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</si>
  <si>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</si>
  <si>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</si>
  <si>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</si>
  <si>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</si>
  <si>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</si>
  <si>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</si>
  <si>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</si>
  <si>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</si>
  <si>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</si>
  <si>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</si>
  <si>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</si>
  <si>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</si>
  <si>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</si>
  <si>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</si>
  <si>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</si>
  <si>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</si>
  <si>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</si>
  <si>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</si>
  <si>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</si>
  <si>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</si>
  <si>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</si>
  <si>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</si>
  <si>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</si>
  <si>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</si>
  <si>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</si>
  <si>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</si>
  <si>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</si>
  <si>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</si>
  <si>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</si>
  <si>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</si>
  <si>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</si>
  <si>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</si>
  <si>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</si>
  <si>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</si>
  <si>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</si>
  <si>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</si>
  <si>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</si>
  <si>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</si>
  <si>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</si>
  <si>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</si>
  <si>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</si>
  <si>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</si>
  <si>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</si>
  <si>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</si>
  <si>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</si>
  <si>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</si>
  <si>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</si>
  <si>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</si>
  <si>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</si>
  <si>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</si>
  <si>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</si>
  <si>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</si>
  <si>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</si>
  <si>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</si>
  <si>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</si>
  <si>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</si>
  <si>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</si>
  <si>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</si>
  <si>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</si>
  <si>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</si>
  <si>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</si>
  <si>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</si>
  <si>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</si>
  <si>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</si>
  <si>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</si>
  <si>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</si>
  <si>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</si>
  <si>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</si>
  <si>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</si>
  <si>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</si>
  <si>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</si>
  <si>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</si>
  <si>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</si>
  <si>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</si>
  <si>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</si>
  <si>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</si>
  <si>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</si>
  <si>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</si>
  <si>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</si>
  <si>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</si>
  <si>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</si>
  <si>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</si>
  <si>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</si>
  <si>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</si>
  <si>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</si>
  <si>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</si>
  <si>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</si>
  <si>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</si>
  <si>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</si>
  <si>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</si>
  <si>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</si>
  <si>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</si>
  <si>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</si>
  <si>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</si>
  <si>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</si>
  <si>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</si>
  <si>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</si>
  <si>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</si>
  <si>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</si>
  <si>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</si>
  <si>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</si>
  <si>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</si>
  <si>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</si>
  <si>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</si>
  <si>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</si>
  <si>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</si>
  <si>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</si>
  <si>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</si>
  <si>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</si>
  <si>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</si>
  <si>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</si>
  <si>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</si>
  <si>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</si>
  <si>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</si>
  <si>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</si>
  <si>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</si>
  <si>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</si>
  <si>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</si>
  <si>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</si>
  <si>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</si>
  <si>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</si>
  <si>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</si>
  <si>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</si>
  <si>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</si>
  <si>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</si>
  <si>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</si>
  <si>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</si>
  <si>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</si>
  <si>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</si>
  <si>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</si>
  <si>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</si>
  <si>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</si>
  <si>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</si>
  <si>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</si>
  <si>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</si>
  <si>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</si>
  <si>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</si>
  <si>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</si>
  <si>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</si>
  <si>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</si>
  <si>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</si>
  <si>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</si>
  <si>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</si>
  <si>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</si>
  <si>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</si>
  <si>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</si>
  <si>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</si>
  <si>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</si>
  <si>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</si>
  <si>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</si>
  <si>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</si>
  <si>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</si>
  <si>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</si>
  <si>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</si>
  <si>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</si>
  <si>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</si>
  <si>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</si>
  <si>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</si>
  <si>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</si>
  <si>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</si>
  <si>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</si>
  <si>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</si>
  <si>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</si>
  <si>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</si>
  <si>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</si>
  <si>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</si>
  <si>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</si>
  <si>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</si>
  <si>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</si>
  <si>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</si>
  <si>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</si>
  <si>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</si>
  <si>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</si>
  <si>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</si>
  <si>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</si>
  <si>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</si>
  <si>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</si>
  <si>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</si>
  <si>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</si>
  <si>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</si>
  <si>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</si>
  <si>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</si>
  <si>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</si>
  <si>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</si>
  <si>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</si>
  <si>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</si>
  <si>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</si>
  <si>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</si>
  <si>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</si>
  <si>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</si>
  <si>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</si>
  <si>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</si>
  <si>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</si>
  <si>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</si>
  <si>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</si>
  <si>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</si>
  <si>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</si>
  <si>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</si>
  <si>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</si>
  <si>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</si>
  <si>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</si>
  <si>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</si>
  <si>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</si>
  <si>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</si>
  <si>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</si>
  <si>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</si>
  <si>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</si>
  <si>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</si>
  <si>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</si>
  <si>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</si>
  <si>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</si>
  <si>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</si>
  <si>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</si>
  <si>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</si>
  <si>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</si>
  <si>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</si>
  <si>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</si>
  <si>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</si>
  <si>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</si>
  <si>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</si>
  <si>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</si>
  <si>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</si>
  <si>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</si>
  <si>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</si>
  <si>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</si>
  <si>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</si>
  <si>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</si>
  <si>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</si>
  <si>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</si>
  <si>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</si>
  <si>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</si>
  <si>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</si>
  <si>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</si>
  <si>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</si>
  <si>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</si>
  <si>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</si>
  <si>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</si>
  <si>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</si>
  <si>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</si>
  <si>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</si>
  <si>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</si>
  <si>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</si>
  <si>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</si>
  <si>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</si>
  <si>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</si>
  <si>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</si>
  <si>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</si>
  <si>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</si>
  <si>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</si>
  <si>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</si>
  <si>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</si>
  <si>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</si>
  <si>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</si>
  <si>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</si>
  <si>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</si>
  <si>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</si>
  <si>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</si>
  <si>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</si>
  <si>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</si>
  <si>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</si>
  <si>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</si>
  <si>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</si>
  <si>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</si>
  <si>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</si>
  <si>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</si>
  <si>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</si>
  <si>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</si>
  <si>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</si>
  <si>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</si>
  <si>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</si>
  <si>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</si>
  <si>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</si>
  <si>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</si>
  <si>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</si>
  <si>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</si>
  <si>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</si>
  <si>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</si>
  <si>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</si>
  <si>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</si>
  <si>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</si>
  <si>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</si>
  <si>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</si>
  <si>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</si>
  <si>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</si>
  <si>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</si>
  <si>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</si>
  <si>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</si>
  <si>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</si>
  <si>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</si>
  <si>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</si>
  <si>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</si>
  <si>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</si>
  <si>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</si>
  <si>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</si>
  <si>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</si>
  <si>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</si>
  <si>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</si>
  <si>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</si>
  <si>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</si>
  <si>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</si>
  <si>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</si>
  <si>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</si>
  <si>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</si>
  <si>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</si>
  <si>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</si>
  <si>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</si>
  <si>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</si>
  <si>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</si>
  <si>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</si>
  <si>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</si>
  <si>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</si>
  <si>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</si>
  <si>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</si>
  <si>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</si>
  <si>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</si>
  <si>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</si>
  <si>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</si>
  <si>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</si>
  <si>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</si>
  <si>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</si>
  <si>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</si>
  <si>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</si>
  <si>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</si>
  <si>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</si>
  <si>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</si>
  <si>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</si>
  <si>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</si>
  <si>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</si>
  <si>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</si>
  <si>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</si>
  <si>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</si>
  <si>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</si>
  <si>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</si>
  <si>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</si>
  <si>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</si>
  <si>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</si>
  <si>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</si>
  <si>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</si>
  <si>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</si>
  <si>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</si>
  <si>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</si>
  <si>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</si>
  <si>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</si>
  <si>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</si>
  <si>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</si>
  <si>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</si>
  <si>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</si>
  <si>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</si>
  <si>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</si>
  <si>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</si>
  <si>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</si>
  <si>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</si>
  <si>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</si>
  <si>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</si>
  <si>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</si>
  <si>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</si>
  <si>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</si>
  <si>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</si>
  <si>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</si>
  <si>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</si>
  <si>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</si>
  <si>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</si>
  <si>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</si>
  <si>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</si>
  <si>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</si>
  <si>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</si>
  <si>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</si>
  <si>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</si>
  <si>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</si>
  <si>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</si>
  <si>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</si>
  <si>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</si>
  <si>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</si>
  <si>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</si>
  <si>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</si>
  <si>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</si>
  <si>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</si>
  <si>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</si>
  <si>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</si>
  <si>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</si>
  <si>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</si>
  <si>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</si>
  <si>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</si>
  <si>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</si>
  <si>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</si>
  <si>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</si>
  <si>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</si>
  <si>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</si>
  <si>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</si>
  <si>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</si>
  <si>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</si>
  <si>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</si>
  <si>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</si>
  <si>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</si>
  <si>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</si>
  <si>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</si>
  <si>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</si>
  <si>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</si>
  <si>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</si>
  <si>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</si>
  <si>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</si>
  <si>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</si>
  <si>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</si>
  <si>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</si>
  <si>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</si>
  <si>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</si>
  <si>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</si>
  <si>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</si>
  <si>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</si>
  <si>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</si>
  <si>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</si>
  <si>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</si>
  <si>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</si>
  <si>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</si>
  <si>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</si>
  <si>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</si>
  <si>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</si>
  <si>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</si>
  <si>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</si>
  <si>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</si>
  <si>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</si>
  <si>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</si>
  <si>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</si>
  <si>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</si>
  <si>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</si>
  <si>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</si>
  <si>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</si>
  <si>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</si>
  <si>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</si>
  <si>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</si>
  <si>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</si>
  <si>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</si>
  <si>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</si>
  <si>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</si>
  <si>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</si>
  <si>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</si>
  <si>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</si>
  <si>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</si>
  <si>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</si>
  <si>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</si>
  <si>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</si>
  <si>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</si>
  <si>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</si>
  <si>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</si>
  <si>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</si>
  <si>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</si>
  <si>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</si>
  <si>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</si>
  <si>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</si>
  <si>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</si>
  <si>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</si>
  <si>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</si>
  <si>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</si>
  <si>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</si>
  <si>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</si>
  <si>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</si>
  <si>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</si>
  <si>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</si>
  <si>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</si>
  <si>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</si>
  <si>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</si>
  <si>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</si>
  <si>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</si>
  <si>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</si>
  <si>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</si>
  <si>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</si>
  <si>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</si>
  <si>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</si>
  <si>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</si>
  <si>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</si>
  <si>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</si>
  <si>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</si>
  <si>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</si>
  <si>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</si>
  <si>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</si>
  <si>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</si>
  <si>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</si>
  <si>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</si>
  <si>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</si>
  <si>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</si>
  <si>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</si>
  <si>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</si>
  <si>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</si>
  <si>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</si>
  <si>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</si>
  <si>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</si>
  <si>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</si>
  <si>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</si>
  <si>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</si>
  <si>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</si>
  <si>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</si>
  <si>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</si>
  <si>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</si>
  <si>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</si>
  <si>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</si>
  <si>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</si>
  <si>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</si>
  <si>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</si>
  <si>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</si>
  <si>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</si>
  <si>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</si>
  <si>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</si>
  <si>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</si>
  <si>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</si>
  <si>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</si>
  <si>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</si>
  <si>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</si>
  <si>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</si>
  <si>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</si>
  <si>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</si>
  <si>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</si>
  <si>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</si>
  <si>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</si>
  <si>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</si>
  <si>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</si>
  <si>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</si>
  <si>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</si>
  <si>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</si>
  <si>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</si>
  <si>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</si>
  <si>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</si>
  <si>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</si>
  <si>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</si>
  <si>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</si>
  <si>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</si>
  <si>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</si>
  <si>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</si>
  <si>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</si>
  <si>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</si>
  <si>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</si>
  <si>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</si>
  <si>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</si>
  <si>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</si>
  <si>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</si>
  <si>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</si>
  <si>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</si>
  <si>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</si>
  <si>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</si>
  <si>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</si>
  <si>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</si>
  <si>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</si>
  <si>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</si>
  <si>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</si>
  <si>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</si>
  <si>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</si>
  <si>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</si>
  <si>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</si>
  <si>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</si>
  <si>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</si>
  <si>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</si>
  <si>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</si>
  <si>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</si>
  <si>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</si>
  <si>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</si>
  <si>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</si>
  <si>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</si>
  <si>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</si>
  <si>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</si>
  <si>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</si>
  <si>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</si>
  <si>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</si>
  <si>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</si>
  <si>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</si>
  <si>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</si>
  <si>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</si>
  <si>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</si>
  <si>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</si>
  <si>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</si>
  <si>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</si>
  <si>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</si>
  <si>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</si>
  <si>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</si>
  <si>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</si>
  <si>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</si>
  <si>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</si>
  <si>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</si>
  <si>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</si>
  <si>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</si>
  <si>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</si>
  <si>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</si>
  <si>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</si>
  <si>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</si>
  <si>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</si>
  <si>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</si>
  <si>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</si>
  <si>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</si>
  <si>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</si>
  <si>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</si>
  <si>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</si>
  <si>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</si>
  <si>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</si>
  <si>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</si>
  <si>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</si>
  <si>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</si>
  <si>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</si>
  <si>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</si>
  <si>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</si>
  <si>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</si>
  <si>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</si>
  <si>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</si>
  <si>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</si>
  <si>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</si>
  <si>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</si>
  <si>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</si>
  <si>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</si>
  <si>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</si>
  <si>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</si>
  <si>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</si>
  <si>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</si>
  <si>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</si>
  <si>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</si>
  <si>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</si>
  <si>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</si>
  <si>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</si>
  <si>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</si>
  <si>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</si>
  <si>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</si>
  <si>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</si>
  <si>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</si>
  <si>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</si>
  <si>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</si>
  <si>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</si>
  <si>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</si>
  <si>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</si>
  <si>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</si>
  <si>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</si>
  <si>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</si>
  <si>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</si>
  <si>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</si>
  <si>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</si>
  <si>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</si>
  <si>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</si>
  <si>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</si>
  <si>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</si>
  <si>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</si>
  <si>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</si>
  <si>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</si>
  <si>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</si>
  <si>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</si>
  <si>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</si>
  <si>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</si>
  <si>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</si>
  <si>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</si>
  <si>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</si>
  <si>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</si>
  <si>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</si>
  <si>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</si>
  <si>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</si>
  <si>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</si>
  <si>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</si>
  <si>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</si>
  <si>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</si>
  <si>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</si>
  <si>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</si>
  <si>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</si>
  <si>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</si>
  <si>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</si>
  <si>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</si>
  <si>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</si>
  <si>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</si>
  <si>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</si>
  <si>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</si>
  <si>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</si>
  <si>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</si>
  <si>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</si>
  <si>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</si>
  <si>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</si>
  <si>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</si>
  <si>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</si>
  <si>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</si>
  <si>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</si>
  <si>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</si>
  <si>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</si>
  <si>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</si>
  <si>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</si>
  <si>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</si>
  <si>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</si>
  <si>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</si>
  <si>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</si>
  <si>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</si>
  <si>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</si>
  <si>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</si>
  <si>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</si>
  <si>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</si>
  <si>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</si>
  <si>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</si>
  <si>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</si>
  <si>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</si>
  <si>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</si>
  <si>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</si>
  <si>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</si>
  <si>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</si>
  <si>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</si>
  <si>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</si>
  <si>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</si>
  <si>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</si>
  <si>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</si>
  <si>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</si>
  <si>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</si>
  <si>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</si>
  <si>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</si>
  <si>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</si>
  <si>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</si>
  <si>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</si>
  <si>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</si>
  <si>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</si>
  <si>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</si>
  <si>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</si>
  <si>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</si>
  <si>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</si>
  <si>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</si>
  <si>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</si>
  <si>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</si>
  <si>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</si>
  <si>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</si>
  <si>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</si>
  <si>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</si>
  <si>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</si>
  <si>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</si>
  <si>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</si>
  <si>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</si>
  <si>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</si>
  <si>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</si>
  <si>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</si>
  <si>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</si>
  <si>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</si>
  <si>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</si>
  <si>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</si>
  <si>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</si>
  <si>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</si>
  <si>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</si>
  <si>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</si>
  <si>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</si>
  <si>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</si>
  <si>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</si>
  <si>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</si>
  <si>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</si>
  <si>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</si>
  <si>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</si>
  <si>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</si>
  <si>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</si>
  <si>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</si>
  <si>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</si>
  <si>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</si>
  <si>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</si>
  <si>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</si>
  <si>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</si>
  <si>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</si>
  <si>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</si>
  <si>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</si>
  <si>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</si>
  <si>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</si>
  <si>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</si>
  <si>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</si>
  <si>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</si>
  <si>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</si>
  <si>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</si>
  <si>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</si>
  <si>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</si>
  <si>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</si>
  <si>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</si>
  <si>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</si>
  <si>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</si>
  <si>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</si>
  <si>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</si>
  <si>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</si>
  <si>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</si>
  <si>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</si>
  <si>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</si>
  <si>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</si>
  <si>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</si>
  <si>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</si>
  <si>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</si>
  <si>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</si>
  <si>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</si>
  <si>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</si>
  <si>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</si>
  <si>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</si>
  <si>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</si>
  <si>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</si>
  <si>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</si>
  <si>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</si>
  <si>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</si>
  <si>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</si>
  <si>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</si>
  <si>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</si>
  <si>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</si>
  <si>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</si>
  <si>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</si>
  <si>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</si>
  <si>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</si>
  <si>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</si>
  <si>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</si>
  <si>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</si>
  <si>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</si>
  <si>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</si>
  <si>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</si>
  <si>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</si>
  <si>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</si>
  <si>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</si>
  <si>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</si>
  <si>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</si>
  <si>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</si>
  <si>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</si>
  <si>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</si>
  <si>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</si>
  <si>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</si>
  <si>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</si>
  <si>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</si>
  <si>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</si>
  <si>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</si>
  <si>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</si>
  <si>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</si>
  <si>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</si>
  <si>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</si>
  <si>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</si>
  <si>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</si>
  <si>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</si>
  <si>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</si>
  <si>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</si>
  <si>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</si>
  <si>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</si>
  <si>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</si>
  <si>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</si>
  <si>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</si>
  <si>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</si>
  <si>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</si>
  <si>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</si>
  <si>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</si>
  <si>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</si>
  <si>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</si>
  <si>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</si>
  <si>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</si>
  <si>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</si>
  <si>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</si>
  <si>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</si>
  <si>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</si>
  <si>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</si>
  <si>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</si>
  <si>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</si>
  <si>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</si>
  <si>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</si>
  <si>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</si>
  <si>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</si>
  <si>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</si>
  <si>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</si>
  <si>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</si>
  <si>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</si>
  <si>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</si>
  <si>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</si>
  <si>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</si>
  <si>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</si>
  <si>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</si>
  <si>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</si>
  <si>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</si>
  <si>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</si>
  <si>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</si>
  <si>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</si>
  <si>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</si>
  <si>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</si>
  <si>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</si>
  <si>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</si>
  <si>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</si>
  <si>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</si>
  <si>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</si>
  <si>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</si>
  <si>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</si>
  <si>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</si>
  <si>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</si>
  <si>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</si>
  <si>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</si>
  <si>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</si>
  <si>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</si>
  <si>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</si>
  <si>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</si>
  <si>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</si>
  <si>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</si>
  <si>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</si>
  <si>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</si>
  <si>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</si>
  <si>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</si>
  <si>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</si>
  <si>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</si>
  <si>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</si>
  <si>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</si>
  <si>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</si>
  <si>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</si>
  <si>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</si>
  <si>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</si>
  <si>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</si>
  <si>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</si>
  <si>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</si>
  <si>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</si>
  <si>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</si>
  <si>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</si>
  <si>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</si>
  <si>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</si>
  <si>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</si>
  <si>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</si>
  <si>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</si>
  <si>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</si>
  <si>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</si>
  <si>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</si>
  <si>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</si>
  <si>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</si>
  <si>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</si>
  <si>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</si>
  <si>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</si>
  <si>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</si>
  <si>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</si>
  <si>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</si>
  <si>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</si>
  <si>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</si>
  <si>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</si>
  <si>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</si>
  <si>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</si>
  <si>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</si>
  <si>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</si>
  <si>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</si>
  <si>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</si>
  <si>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</si>
  <si>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</si>
  <si>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</si>
  <si>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</si>
  <si>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</si>
  <si>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</si>
  <si>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</si>
  <si>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</si>
  <si>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</si>
  <si>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</si>
  <si>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</si>
  <si>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</si>
  <si>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</si>
  <si>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</si>
  <si>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</si>
  <si>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</si>
  <si>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</si>
  <si>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</si>
  <si>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</si>
  <si>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</si>
  <si>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</si>
  <si>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</si>
  <si>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</si>
  <si>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</si>
  <si>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</si>
  <si>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</si>
  <si>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</si>
  <si>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</si>
  <si>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</si>
  <si>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</si>
  <si>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</si>
  <si>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</si>
  <si>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</si>
  <si>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</si>
  <si>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</si>
  <si>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</si>
  <si>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</si>
  <si>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</si>
  <si>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</si>
  <si>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</si>
  <si>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</si>
  <si>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</si>
  <si>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</si>
  <si>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</si>
  <si>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</si>
  <si>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</si>
  <si>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</si>
  <si>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</si>
  <si>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</si>
  <si>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</si>
  <si>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</si>
  <si>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</si>
  <si>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</si>
  <si>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</si>
  <si>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</si>
  <si>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</si>
  <si>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</si>
  <si>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</si>
  <si>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</si>
  <si>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</si>
  <si>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</si>
  <si>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</si>
  <si>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</si>
  <si>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</si>
  <si>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</si>
  <si>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</si>
  <si>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</si>
  <si>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</si>
  <si>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</si>
  <si>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</si>
  <si>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</si>
  <si>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</si>
  <si>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</si>
  <si>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</si>
  <si>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</si>
  <si>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</si>
  <si>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</si>
  <si>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</si>
  <si>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</si>
  <si>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</si>
  <si>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</si>
  <si>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</si>
  <si>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</si>
  <si>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</si>
  <si>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</si>
  <si>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</si>
  <si>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</si>
  <si>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</si>
  <si>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</si>
  <si>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</si>
  <si>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</si>
  <si>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</si>
  <si>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</si>
  <si>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</si>
  <si>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</si>
  <si>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</si>
  <si>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</si>
  <si>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</si>
  <si>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</si>
  <si>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</si>
  <si>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</si>
  <si>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</si>
  <si>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</si>
  <si>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</si>
  <si>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</si>
  <si>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</si>
  <si>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</si>
  <si>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</si>
  <si>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</si>
  <si>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</si>
  <si>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</si>
  <si>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</si>
  <si>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</si>
  <si>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</si>
  <si>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</si>
  <si>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</si>
  <si>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</si>
  <si>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</si>
  <si>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</si>
  <si>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</si>
  <si>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</si>
  <si>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</si>
  <si>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</si>
  <si>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</si>
  <si>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</si>
  <si>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</si>
  <si>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</si>
  <si>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</si>
  <si>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</si>
  <si>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</si>
  <si>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</si>
  <si>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</si>
  <si>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</si>
  <si>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</si>
  <si>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</si>
  <si>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</si>
  <si>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</si>
  <si>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</si>
  <si>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</si>
  <si>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</si>
  <si>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</si>
  <si>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</si>
  <si>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</si>
  <si>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</si>
  <si>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</si>
  <si>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</si>
  <si>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</si>
  <si>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</si>
  <si>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</si>
  <si>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</si>
  <si>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</si>
  <si>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</si>
  <si>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</si>
  <si>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</si>
  <si>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</si>
  <si>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</si>
  <si>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</si>
  <si>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</si>
  <si>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</si>
  <si>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</si>
  <si>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</si>
  <si>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</si>
  <si>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</si>
  <si>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</si>
  <si>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</si>
  <si>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</si>
  <si>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</si>
  <si>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</si>
  <si>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</si>
  <si>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</si>
  <si>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</si>
  <si>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</si>
  <si>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</si>
  <si>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</si>
  <si>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</si>
  <si>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</si>
  <si>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</si>
  <si>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</si>
  <si>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</si>
  <si>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</si>
  <si>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</si>
  <si>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</si>
  <si>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</si>
  <si>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</si>
  <si>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</si>
  <si>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</si>
  <si>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</si>
  <si>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</si>
  <si>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</si>
  <si>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</si>
  <si>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</si>
  <si>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</si>
  <si>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</si>
  <si>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</si>
  <si>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</si>
  <si>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</si>
  <si>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</si>
  <si>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</si>
  <si>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</si>
  <si>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</si>
  <si>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</si>
  <si>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</si>
  <si>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</si>
  <si>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</si>
  <si>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</si>
  <si>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</si>
  <si>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</si>
  <si>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</si>
  <si>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</si>
  <si>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</si>
  <si>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</si>
  <si>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</si>
  <si>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</si>
  <si>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</si>
  <si>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</si>
  <si>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</si>
  <si>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</si>
  <si>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</si>
  <si>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</si>
  <si>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</si>
  <si>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</si>
  <si>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</si>
  <si>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</si>
  <si>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</si>
  <si>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</si>
  <si>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</si>
  <si>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</si>
  <si>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</si>
  <si>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</si>
  <si>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</si>
  <si>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</si>
  <si>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</si>
  <si>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</si>
  <si>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</si>
  <si>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</si>
  <si>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</si>
  <si>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</si>
  <si>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</si>
  <si>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</si>
  <si>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</si>
  <si>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</si>
  <si>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</si>
  <si>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</si>
  <si>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</si>
  <si>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</si>
  <si>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</si>
  <si>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</si>
  <si>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</si>
  <si>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</si>
  <si>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</si>
  <si>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</si>
  <si>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</si>
  <si>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</si>
  <si>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</si>
  <si>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</si>
  <si>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</si>
  <si>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</si>
  <si>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</si>
  <si>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</si>
  <si>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</si>
  <si>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</si>
  <si>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</si>
  <si>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</si>
  <si>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</si>
  <si>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</si>
  <si>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</si>
  <si>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</si>
  <si>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</si>
  <si>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</si>
  <si>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</si>
  <si>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</si>
  <si>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</si>
  <si>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</si>
  <si>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</si>
  <si>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</si>
  <si>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</si>
  <si>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</si>
  <si>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</si>
  <si>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</si>
  <si>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</si>
  <si>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</si>
  <si>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</si>
  <si>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</si>
  <si>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</si>
  <si>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</si>
  <si>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</si>
  <si>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</si>
  <si>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</si>
  <si>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</si>
  <si>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</si>
  <si>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</si>
  <si>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</si>
  <si>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</si>
  <si>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</si>
  <si>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</si>
  <si>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</si>
  <si>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</si>
  <si>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</si>
  <si>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</si>
  <si>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</si>
  <si>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</si>
  <si>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</si>
  <si>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</si>
  <si>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</si>
  <si>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</si>
  <si>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</si>
  <si>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</si>
  <si>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</si>
  <si>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</si>
  <si>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</si>
  <si>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</si>
  <si>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</si>
  <si>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</si>
  <si>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</si>
  <si>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</si>
  <si>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</si>
  <si>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</si>
  <si>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</si>
  <si>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</si>
  <si>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</si>
  <si>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</si>
  <si>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</si>
  <si>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</si>
  <si>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</si>
  <si>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</si>
  <si>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</si>
  <si>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</si>
  <si>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</si>
  <si>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</si>
  <si>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</si>
  <si>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</si>
  <si>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</si>
  <si>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</si>
  <si>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</si>
  <si>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</si>
  <si>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</si>
  <si>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</si>
  <si>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</si>
  <si>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</si>
  <si>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</si>
  <si>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</si>
  <si>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</si>
  <si>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</si>
  <si>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</si>
  <si>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</si>
  <si>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</si>
  <si>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</si>
  <si>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</si>
  <si>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</si>
  <si>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</si>
  <si>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</si>
  <si>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</si>
  <si>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</si>
  <si>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</si>
  <si>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</si>
  <si>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</si>
  <si>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</si>
  <si>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</si>
  <si>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</si>
  <si>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</si>
  <si>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</si>
  <si>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</si>
  <si>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</si>
  <si>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</si>
  <si>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</si>
  <si>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</si>
  <si>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</si>
  <si>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</si>
  <si>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</si>
  <si>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</si>
  <si>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</si>
  <si>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</si>
  <si>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</si>
  <si>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</si>
  <si>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</si>
  <si>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</si>
  <si>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</si>
  <si>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</si>
  <si>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</si>
  <si>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</si>
  <si>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</si>
  <si>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</si>
  <si>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</si>
  <si>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</si>
  <si>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</si>
  <si>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</si>
  <si>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</si>
  <si>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</si>
  <si>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</si>
  <si>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</si>
  <si>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</si>
  <si>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</si>
  <si>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</si>
  <si>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</si>
  <si>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</si>
  <si>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</si>
  <si>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</si>
  <si>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</si>
  <si>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</si>
  <si>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</si>
  <si>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</si>
  <si>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</si>
  <si>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</si>
  <si>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</si>
  <si>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</si>
  <si>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</si>
  <si>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</si>
  <si>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</si>
  <si>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</si>
  <si>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</si>
  <si>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</si>
  <si>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</si>
  <si>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</si>
  <si>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</si>
  <si>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</si>
  <si>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</si>
  <si>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</si>
  <si>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</si>
  <si>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</si>
  <si>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</si>
  <si>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</si>
  <si>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</si>
  <si>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</si>
  <si>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</si>
  <si>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</si>
  <si>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</si>
  <si>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</si>
  <si>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</si>
  <si>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</si>
  <si>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</si>
  <si>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</si>
  <si>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</si>
  <si>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</si>
  <si>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</si>
  <si>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</si>
  <si>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</si>
  <si>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</si>
  <si>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</si>
  <si>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</si>
  <si>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</si>
  <si>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</si>
  <si>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</si>
  <si>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</si>
  <si>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</si>
  <si>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</si>
  <si>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</si>
  <si>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</si>
  <si>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</si>
  <si>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</si>
  <si>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</si>
  <si>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</si>
  <si>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</si>
  <si>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</si>
  <si>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</si>
  <si>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</si>
  <si>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</si>
  <si>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</si>
  <si>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</si>
  <si>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</si>
  <si>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</si>
  <si>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</si>
  <si>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</si>
  <si>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</si>
  <si>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</si>
  <si>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</si>
  <si>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</si>
  <si>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</si>
  <si>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</si>
  <si>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</si>
  <si>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</si>
  <si>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</si>
  <si>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</si>
  <si>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</si>
  <si>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</si>
  <si>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</si>
  <si>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</si>
  <si>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</si>
  <si>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</si>
  <si>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</si>
  <si>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</si>
  <si>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</si>
  <si>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</si>
  <si>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</si>
  <si>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</si>
  <si>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</si>
  <si>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</si>
  <si>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</si>
  <si>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</si>
  <si>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</si>
  <si>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</si>
  <si>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</si>
  <si>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</si>
  <si>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</si>
  <si>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</si>
  <si>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</si>
  <si>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</si>
  <si>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</si>
  <si>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</si>
  <si>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</si>
  <si>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</si>
  <si>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</si>
  <si>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</si>
  <si>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</si>
  <si>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</si>
  <si>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</si>
  <si>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</si>
  <si>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</si>
  <si>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</si>
  <si>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</si>
  <si>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</si>
  <si>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</si>
  <si>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</si>
  <si>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</si>
  <si>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</si>
  <si>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</si>
  <si>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</si>
  <si>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</si>
  <si>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</si>
  <si>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</si>
  <si>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</si>
  <si>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</si>
  <si>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</si>
  <si>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</si>
  <si>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</si>
  <si>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</si>
  <si>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</si>
  <si>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</si>
  <si>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</si>
  <si>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</si>
  <si>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</si>
  <si>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</si>
  <si>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</si>
  <si>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</si>
  <si>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</si>
  <si>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</si>
  <si>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</si>
  <si>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</si>
  <si>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</si>
  <si>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</si>
  <si>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</si>
  <si>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</si>
  <si>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</si>
  <si>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</si>
  <si>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</si>
  <si>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</si>
  <si>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</si>
  <si>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</si>
  <si>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</si>
  <si>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</si>
  <si>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</si>
  <si>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</si>
  <si>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</si>
  <si>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</si>
  <si>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</si>
  <si>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</si>
  <si>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</si>
  <si>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</si>
  <si>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</si>
  <si>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</si>
  <si>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</si>
  <si>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</si>
  <si>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</si>
  <si>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</si>
  <si>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</si>
  <si>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</si>
  <si>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</si>
  <si>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</si>
  <si>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</si>
  <si>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</si>
  <si>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</si>
  <si>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</si>
  <si>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</si>
  <si>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</si>
  <si>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</si>
  <si>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</si>
  <si>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</si>
  <si>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</si>
  <si>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</si>
  <si>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</si>
  <si>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</si>
  <si>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</si>
  <si>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</si>
  <si>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</si>
  <si>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</si>
  <si>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</si>
  <si>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</si>
  <si>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</si>
  <si>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</si>
  <si>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</si>
  <si>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</si>
  <si>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</si>
  <si>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</si>
  <si>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</si>
  <si>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</si>
  <si>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</si>
  <si>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</si>
  <si>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</si>
  <si>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</si>
  <si>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</si>
  <si>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</si>
  <si>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</si>
  <si>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</si>
  <si>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</si>
  <si>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</si>
  <si>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</si>
  <si>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</si>
  <si>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</si>
  <si>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</si>
  <si>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</si>
  <si>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</si>
  <si>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</si>
  <si>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</si>
  <si>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</si>
  <si>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</si>
  <si>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</si>
  <si>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</si>
  <si>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</si>
  <si>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</si>
  <si>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</si>
  <si>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</si>
  <si>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</si>
  <si>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</si>
  <si>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</si>
  <si>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</si>
  <si>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</si>
  <si>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</si>
  <si>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</si>
  <si>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</si>
  <si>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</si>
  <si>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</si>
  <si>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</si>
  <si>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</si>
  <si>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</si>
  <si>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</si>
  <si>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</si>
  <si>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</si>
  <si>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</si>
  <si>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</si>
  <si>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</si>
  <si>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</si>
  <si>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</si>
  <si>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</si>
  <si>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</si>
  <si>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</si>
  <si>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</si>
  <si>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</si>
  <si>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</si>
  <si>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</si>
  <si>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</si>
  <si>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</si>
  <si>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</si>
  <si>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</si>
  <si>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</si>
  <si>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</si>
  <si>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</si>
  <si>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</si>
  <si>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</si>
  <si>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</si>
  <si>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</si>
  <si>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</si>
  <si>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</si>
  <si>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</si>
  <si>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</si>
  <si>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</si>
  <si>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</si>
  <si>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</si>
  <si>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</si>
  <si>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</si>
  <si>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</si>
  <si>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</si>
  <si>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</si>
  <si>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</si>
  <si>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</si>
  <si>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</si>
  <si>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</si>
  <si>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</si>
  <si>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</si>
  <si>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</si>
  <si>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</si>
  <si>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</si>
  <si>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</si>
  <si>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</si>
  <si>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</si>
  <si>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</si>
  <si>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</si>
  <si>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</si>
  <si>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</si>
  <si>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</si>
  <si>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</si>
  <si>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</si>
  <si>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</si>
  <si>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</si>
  <si>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</si>
  <si>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</si>
  <si>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</si>
  <si>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</si>
  <si>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</si>
  <si>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</si>
  <si>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</si>
  <si>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</si>
  <si>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</si>
  <si>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</si>
  <si>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</si>
  <si>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</si>
  <si>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</si>
  <si>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</si>
  <si>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</si>
  <si>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</si>
  <si>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</si>
  <si>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</si>
  <si>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</si>
  <si>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</si>
  <si>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</si>
  <si>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</si>
  <si>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</si>
  <si>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</si>
  <si>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</si>
  <si>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</si>
  <si>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</si>
  <si>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</si>
  <si>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</si>
  <si>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</si>
  <si>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</si>
  <si>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</si>
  <si>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</si>
  <si>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</si>
  <si>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</si>
  <si>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</si>
  <si>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</si>
  <si>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</si>
  <si>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</si>
  <si>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</si>
  <si>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</si>
  <si>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</si>
  <si>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</si>
  <si>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</si>
  <si>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</si>
  <si>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</si>
  <si>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</si>
  <si>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</si>
  <si>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</si>
  <si>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</si>
  <si>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</si>
  <si>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</si>
  <si>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</si>
  <si>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</si>
  <si>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</si>
  <si>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</si>
  <si>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</si>
  <si>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</si>
  <si>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</si>
  <si>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</si>
  <si>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</si>
  <si>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</si>
  <si>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</si>
  <si>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</si>
  <si>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</si>
  <si>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</si>
  <si>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</si>
  <si>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</si>
  <si>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</si>
  <si>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</si>
  <si>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</si>
  <si>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</si>
  <si>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</si>
  <si>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</si>
  <si>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</si>
  <si>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</si>
  <si>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</si>
  <si>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</si>
  <si>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</si>
  <si>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</si>
  <si>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</si>
  <si>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</si>
  <si>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</si>
  <si>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</si>
  <si>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</si>
  <si>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</si>
  <si>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</si>
  <si>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</si>
  <si>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</si>
  <si>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</si>
  <si>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</si>
  <si>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</si>
  <si>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</si>
  <si>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</si>
  <si>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</si>
  <si>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</si>
  <si>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</si>
  <si>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</si>
  <si>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</si>
  <si>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</si>
  <si>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</si>
  <si>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</si>
  <si>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</si>
  <si>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</si>
  <si>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</si>
  <si>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</si>
  <si>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</si>
  <si>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</si>
  <si>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</si>
  <si>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</si>
  <si>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</si>
  <si>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</si>
  <si>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</si>
  <si>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</si>
  <si>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</si>
  <si>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</si>
  <si>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</si>
  <si>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</si>
  <si>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</si>
  <si>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</si>
  <si>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</si>
  <si>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</si>
  <si>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</si>
  <si>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</si>
  <si>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</si>
  <si>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</si>
  <si>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</si>
  <si>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</si>
  <si>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</si>
  <si>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</si>
  <si>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</si>
  <si>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</si>
  <si>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</si>
  <si>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</si>
  <si>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</si>
  <si>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</si>
  <si>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</si>
  <si>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</si>
  <si>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</si>
  <si>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</si>
  <si>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</si>
  <si>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</si>
  <si>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</si>
  <si>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</si>
  <si>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</si>
  <si>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</si>
  <si>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</si>
  <si>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</si>
  <si>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</si>
  <si>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</si>
  <si>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</si>
  <si>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</si>
  <si>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</si>
  <si>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</si>
  <si>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</si>
  <si>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</si>
  <si>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</si>
  <si>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</si>
  <si>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</si>
  <si>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</si>
  <si>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</si>
  <si>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</si>
  <si>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</si>
  <si>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</si>
  <si>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</si>
  <si>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</si>
  <si>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</si>
  <si>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</si>
  <si>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</si>
  <si>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</si>
  <si>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</si>
  <si>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</si>
  <si>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</si>
  <si>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</si>
  <si>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</si>
  <si>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</si>
  <si>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</si>
  <si>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</si>
  <si>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</si>
  <si>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</si>
  <si>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</si>
  <si>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</si>
  <si>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</si>
  <si>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</si>
  <si>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</si>
  <si>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</si>
  <si>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</si>
  <si>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</si>
  <si>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</si>
  <si>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</si>
  <si>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</si>
  <si>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</si>
  <si>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</si>
  <si>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</si>
  <si>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</si>
  <si>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</si>
  <si>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</si>
  <si>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</si>
  <si>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</si>
  <si>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</si>
  <si>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</si>
  <si>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</si>
  <si>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</si>
  <si>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</si>
  <si>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</si>
  <si>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</si>
  <si>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</si>
  <si>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</si>
  <si>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</si>
  <si>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</si>
  <si>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</si>
  <si>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</si>
  <si>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</si>
  <si>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</si>
  <si>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</si>
  <si>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</si>
  <si>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</si>
  <si>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</si>
  <si>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</si>
  <si>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</si>
  <si>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</si>
  <si>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</si>
  <si>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</si>
  <si>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</si>
  <si>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</si>
  <si>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</si>
  <si>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</si>
  <si>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</si>
  <si>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</si>
  <si>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</si>
  <si>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</si>
  <si>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</si>
  <si>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</si>
  <si>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</si>
  <si>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</si>
  <si>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</si>
  <si>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</si>
  <si>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</si>
  <si>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</si>
  <si>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</si>
  <si>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</si>
  <si>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</si>
  <si>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</si>
  <si>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</si>
  <si>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</si>
  <si>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</si>
  <si>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</si>
  <si>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</si>
  <si>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</si>
  <si>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</si>
  <si>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</si>
  <si>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</si>
  <si>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</si>
  <si>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</si>
  <si>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</si>
  <si>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</si>
  <si>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</si>
  <si>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</si>
  <si>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</si>
  <si>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</si>
  <si>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</si>
  <si>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</si>
  <si>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</si>
  <si>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</si>
  <si>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</si>
  <si>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</si>
  <si>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</si>
  <si>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</si>
  <si>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</si>
  <si>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</si>
  <si>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</si>
  <si>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</si>
  <si>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</si>
  <si>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</si>
  <si>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</si>
  <si>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</si>
  <si>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</si>
  <si>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</si>
  <si>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</si>
  <si>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</si>
  <si>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</si>
  <si>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</si>
  <si>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</si>
  <si>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</si>
  <si>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</si>
  <si>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</si>
  <si>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</si>
  <si>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</si>
  <si>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</si>
  <si>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</si>
  <si>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</si>
  <si>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</si>
  <si>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</si>
  <si>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</si>
  <si>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</si>
  <si>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</si>
  <si>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</si>
  <si>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</si>
  <si>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</si>
  <si>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</si>
  <si>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</si>
  <si>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</si>
  <si>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</si>
  <si>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</si>
  <si>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</si>
  <si>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</si>
  <si>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</si>
  <si>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</si>
  <si>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</si>
  <si>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</si>
  <si>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</si>
  <si>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</si>
  <si>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</si>
  <si>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</si>
  <si>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</si>
  <si>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</si>
  <si>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</si>
  <si>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</si>
  <si>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</si>
  <si>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</si>
  <si>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</si>
  <si>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</si>
  <si>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</si>
  <si>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</si>
  <si>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</si>
  <si>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</si>
  <si>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</si>
  <si>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</si>
  <si>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</si>
  <si>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</si>
  <si>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</si>
  <si>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</si>
  <si>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</si>
  <si>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</si>
  <si>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</si>
  <si>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</si>
  <si>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</si>
  <si>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</si>
  <si>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</si>
  <si>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</si>
  <si>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</si>
  <si>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</si>
  <si>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</si>
  <si>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</si>
  <si>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</si>
  <si>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</si>
  <si>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</si>
  <si>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</si>
  <si>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</si>
  <si>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</si>
  <si>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</si>
  <si>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</si>
  <si>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</si>
  <si>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</si>
  <si>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</si>
  <si>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</si>
  <si>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</si>
  <si>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</si>
  <si>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</si>
  <si>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</si>
  <si>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</si>
  <si>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</si>
  <si>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</si>
  <si>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</si>
  <si>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</si>
  <si>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</si>
  <si>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</si>
  <si>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</si>
  <si>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</si>
  <si>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</si>
  <si>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</si>
  <si>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</si>
  <si>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</si>
  <si>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</si>
  <si>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</si>
  <si>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</si>
  <si>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</si>
  <si>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</si>
  <si>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</si>
  <si>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</si>
  <si>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</si>
  <si>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</si>
  <si>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</si>
  <si>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</si>
  <si>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</si>
  <si>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</si>
  <si>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</si>
  <si>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</si>
  <si>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</si>
  <si>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</si>
  <si>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</si>
  <si>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</si>
  <si>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</si>
  <si>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</si>
  <si>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</si>
  <si>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</si>
  <si>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</si>
  <si>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</si>
  <si>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</si>
  <si>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</si>
  <si>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</si>
  <si>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</si>
  <si>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</si>
  <si>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</si>
  <si>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</si>
  <si>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</si>
  <si>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</si>
  <si>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</si>
  <si>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</si>
  <si>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</si>
  <si>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</si>
  <si>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</si>
  <si>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</si>
  <si>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</si>
  <si>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</si>
  <si>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</si>
  <si>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</si>
  <si>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</si>
  <si>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</si>
  <si>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</si>
  <si>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</si>
  <si>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</si>
  <si>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</si>
  <si>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</si>
  <si>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</si>
  <si>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</si>
  <si>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</si>
  <si>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</si>
  <si>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</si>
  <si>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</si>
  <si>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</si>
  <si>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</si>
  <si>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</si>
  <si>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</si>
  <si>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</si>
  <si>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</si>
  <si>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</si>
  <si>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</si>
  <si>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</si>
  <si>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</si>
  <si>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</si>
  <si>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</si>
  <si>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</si>
  <si>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</si>
  <si>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</si>
  <si>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</si>
  <si>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</si>
  <si>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</si>
  <si>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</si>
  <si>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</si>
  <si>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</si>
  <si>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</si>
  <si>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</si>
  <si>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</si>
  <si>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</si>
  <si>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</si>
  <si>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</si>
  <si>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</si>
  <si>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</si>
  <si>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</si>
  <si>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</si>
  <si>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</si>
  <si>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</si>
  <si>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</si>
  <si>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</si>
  <si>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</si>
  <si>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</si>
  <si>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</si>
  <si>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</si>
  <si>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</si>
  <si>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</si>
  <si>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</si>
  <si>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</si>
  <si>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</si>
  <si>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</si>
  <si>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</si>
  <si>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</si>
  <si>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</si>
  <si>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</si>
  <si>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</si>
  <si>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</si>
  <si>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</si>
  <si>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</si>
  <si>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</si>
  <si>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</si>
  <si>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</si>
  <si>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</si>
  <si>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</si>
  <si>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</si>
  <si>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</si>
  <si>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</si>
  <si>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</si>
  <si>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</si>
  <si>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</si>
  <si>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</si>
  <si>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</si>
  <si>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</si>
  <si>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</si>
  <si>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</si>
  <si>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</si>
  <si>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</si>
  <si>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</si>
  <si>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</si>
  <si>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</si>
  <si>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</si>
  <si>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</si>
  <si>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</si>
  <si>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</si>
  <si>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</si>
  <si>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</si>
  <si>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</si>
  <si>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</si>
  <si>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</si>
  <si>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</si>
  <si>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</si>
  <si>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</si>
  <si>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</si>
  <si>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</si>
  <si>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</si>
  <si>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</si>
  <si>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</si>
  <si>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</si>
  <si>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</si>
  <si>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</si>
  <si>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</si>
  <si>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</si>
  <si>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</si>
  <si>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</si>
  <si>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</si>
  <si>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</si>
  <si>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</si>
  <si>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</si>
  <si>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</si>
  <si>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</si>
  <si>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</si>
  <si>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</si>
  <si>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</si>
  <si>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</si>
  <si>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</si>
  <si>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</si>
  <si>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</si>
  <si>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</si>
  <si>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</si>
  <si>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</si>
  <si>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</si>
  <si>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</si>
  <si>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</si>
  <si>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</si>
  <si>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</si>
  <si>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</si>
  <si>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</si>
  <si>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</si>
  <si>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</si>
  <si>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</si>
  <si>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</si>
  <si>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</si>
  <si>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</si>
  <si>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</si>
  <si>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</si>
  <si>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</si>
  <si>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</si>
  <si>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</si>
  <si>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</si>
  <si>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</si>
  <si>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</si>
  <si>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</si>
  <si>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</si>
  <si>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</si>
  <si>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</si>
  <si>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</si>
  <si>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</si>
  <si>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</si>
  <si>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</si>
  <si>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</si>
  <si>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</si>
  <si>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</si>
  <si>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</si>
  <si>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</si>
  <si>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</si>
  <si>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</si>
  <si>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</si>
  <si>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</si>
  <si>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</si>
  <si>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</si>
  <si>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</si>
  <si>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</si>
  <si>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</si>
  <si>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</si>
  <si>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</si>
  <si>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</si>
  <si>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</si>
  <si>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</si>
  <si>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</si>
  <si>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</si>
  <si>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</si>
  <si>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</si>
  <si>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</si>
  <si>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</si>
  <si>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</si>
  <si>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</si>
  <si>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</si>
  <si>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</si>
  <si>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</si>
  <si>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</si>
  <si>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</si>
  <si>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</si>
  <si>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</si>
  <si>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</si>
  <si>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</si>
  <si>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</si>
  <si>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</si>
  <si>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</si>
  <si>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</si>
  <si>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</si>
  <si>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</si>
  <si>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</si>
  <si>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</si>
  <si>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</si>
  <si>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</si>
  <si>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</si>
  <si>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</si>
  <si>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</si>
  <si>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</si>
  <si>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</si>
  <si>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</si>
  <si>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</si>
  <si>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</si>
  <si>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</si>
  <si>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</si>
  <si>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</si>
  <si>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</si>
  <si>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</si>
  <si>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</si>
  <si>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</si>
  <si>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</si>
  <si>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</si>
  <si>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</si>
  <si>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</si>
  <si>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</si>
  <si>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</si>
  <si>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</si>
  <si>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</si>
  <si>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</si>
  <si>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</si>
  <si>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</si>
  <si>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</si>
  <si>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</si>
  <si>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</si>
  <si>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</si>
  <si>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</si>
  <si>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</si>
  <si>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</si>
  <si>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</si>
  <si>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</si>
  <si>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</si>
  <si>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</si>
  <si>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</si>
  <si>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</si>
  <si>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</si>
  <si>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</si>
  <si>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</si>
  <si>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</si>
  <si>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</si>
  <si>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</si>
  <si>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</si>
  <si>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</si>
  <si>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</si>
  <si>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</si>
  <si>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</si>
  <si>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</si>
  <si>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</si>
  <si>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</si>
  <si>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</si>
  <si>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</si>
  <si>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</si>
  <si>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</si>
  <si>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</si>
  <si>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</si>
  <si>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</si>
  <si>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</si>
  <si>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</si>
  <si>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</si>
  <si>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</si>
  <si>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</si>
  <si>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</si>
  <si>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</si>
  <si>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</si>
  <si>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</si>
  <si>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</si>
  <si>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</si>
  <si>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</si>
  <si>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</si>
  <si>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</si>
  <si>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</si>
  <si>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</si>
  <si>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</si>
  <si>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</si>
  <si>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</si>
  <si>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</si>
  <si>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</si>
  <si>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</si>
  <si>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</si>
  <si>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</si>
  <si>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</si>
  <si>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</si>
  <si>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</si>
  <si>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</si>
  <si>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</si>
  <si>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</si>
  <si>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</si>
  <si>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</si>
  <si>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</si>
  <si>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</si>
  <si>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</si>
  <si>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</si>
  <si>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</si>
  <si>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</si>
  <si>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</si>
  <si>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</si>
  <si>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</si>
  <si>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</si>
  <si>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</si>
  <si>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</si>
  <si>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</si>
  <si>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</si>
  <si>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</si>
  <si>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</si>
  <si>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</si>
  <si>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</si>
  <si>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</si>
  <si>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</si>
  <si>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</si>
  <si>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</si>
  <si>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</si>
  <si>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</si>
  <si>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</si>
  <si>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</si>
  <si>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</si>
  <si>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</si>
  <si>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</si>
  <si>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</si>
  <si>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</si>
  <si>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</si>
  <si>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</si>
  <si>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</si>
  <si>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</si>
  <si>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</si>
  <si>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</si>
  <si>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</si>
  <si>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</si>
  <si>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</si>
  <si>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</si>
  <si>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</si>
  <si>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</si>
  <si>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</si>
  <si>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</si>
  <si>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</si>
  <si>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</si>
  <si>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</si>
  <si>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</si>
  <si>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</si>
  <si>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</si>
  <si>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</si>
  <si>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</si>
  <si>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</si>
  <si>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</si>
  <si>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</si>
  <si>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</si>
  <si>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</si>
  <si>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</si>
  <si>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</si>
  <si>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</si>
  <si>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</si>
  <si>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</si>
  <si>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</si>
  <si>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</si>
  <si>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</si>
  <si>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</si>
  <si>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</si>
  <si>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</si>
  <si>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</si>
  <si>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</si>
  <si>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</si>
  <si>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</si>
  <si>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</si>
  <si>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</si>
  <si>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</si>
  <si>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</si>
  <si>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</si>
  <si>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</si>
  <si>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</si>
  <si>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</si>
  <si>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</si>
  <si>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</si>
  <si>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</si>
  <si>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</si>
  <si>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</si>
  <si>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</si>
  <si>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</si>
  <si>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</si>
  <si>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</si>
  <si>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</si>
  <si>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</si>
  <si>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</si>
  <si>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</si>
  <si>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</si>
  <si>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</si>
  <si>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</si>
  <si>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</si>
  <si>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</si>
  <si>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</si>
  <si>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</si>
  <si>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</si>
  <si>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</si>
  <si>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</si>
  <si>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</si>
  <si>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</si>
  <si>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</si>
  <si>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</si>
  <si>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</si>
  <si>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</si>
  <si>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</si>
  <si>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</si>
  <si>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</si>
  <si>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</si>
  <si>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</si>
  <si>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</si>
  <si>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</si>
  <si>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</si>
  <si>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</si>
  <si>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</si>
  <si>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</si>
  <si>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</si>
  <si>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</si>
  <si>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</si>
  <si>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</si>
  <si>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</si>
  <si>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</si>
  <si>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</si>
  <si>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</si>
  <si>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</si>
  <si>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</si>
  <si>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</si>
  <si>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</si>
  <si>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</si>
  <si>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</si>
  <si>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</si>
  <si>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</si>
  <si>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</si>
  <si>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</si>
  <si>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</si>
  <si>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</si>
  <si>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</si>
  <si>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</si>
  <si>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</si>
  <si>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</si>
  <si>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</si>
  <si>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</si>
  <si>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</si>
  <si>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</si>
  <si>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</si>
  <si>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</si>
  <si>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</si>
  <si>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</si>
  <si>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</si>
  <si>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</si>
  <si>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</si>
  <si>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</si>
  <si>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</si>
  <si>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</si>
  <si>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</si>
  <si>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</si>
  <si>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</si>
  <si>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</si>
  <si>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</si>
  <si>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</si>
  <si>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</si>
  <si>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</si>
  <si>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</si>
  <si>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</si>
  <si>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</si>
  <si>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</si>
  <si>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</si>
  <si>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</si>
  <si>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</si>
  <si>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</si>
  <si>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</si>
  <si>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</si>
  <si>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</si>
  <si>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</si>
  <si>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</si>
  <si>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</si>
  <si>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</si>
  <si>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</si>
  <si>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</si>
  <si>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</si>
  <si>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</si>
  <si>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</si>
  <si>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</si>
  <si>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</si>
  <si>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</si>
  <si>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</si>
  <si>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</si>
  <si>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</si>
  <si>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</si>
  <si>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</si>
  <si>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</si>
  <si>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</si>
  <si>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</si>
  <si>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</si>
  <si>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</si>
  <si>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</si>
  <si>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</si>
  <si>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</si>
  <si>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</si>
  <si>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</si>
  <si>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</si>
  <si>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</si>
  <si>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</si>
  <si>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</si>
  <si>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</si>
  <si>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</si>
  <si>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</si>
  <si>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</si>
  <si>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</si>
  <si>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</si>
  <si>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</si>
  <si>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</si>
  <si>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</si>
  <si>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</si>
  <si>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</si>
  <si>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</si>
  <si>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</si>
  <si>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</si>
  <si>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</si>
  <si>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</si>
  <si>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</si>
  <si>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</si>
  <si>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</si>
  <si>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</si>
  <si>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</si>
  <si>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</si>
  <si>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</si>
  <si>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</si>
  <si>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</si>
  <si>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</si>
  <si>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</si>
  <si>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</si>
  <si>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</si>
  <si>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</si>
  <si>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</si>
  <si>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</si>
  <si>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</si>
  <si>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</si>
  <si>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</si>
  <si>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</si>
  <si>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</si>
  <si>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</si>
  <si>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</si>
  <si>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</si>
  <si>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</si>
  <si>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</si>
  <si>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</si>
  <si>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</si>
  <si>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</si>
  <si>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</si>
  <si>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</si>
  <si>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</si>
  <si>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</si>
  <si>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</si>
  <si>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</si>
  <si>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</si>
  <si>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</si>
  <si>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</si>
  <si>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</si>
  <si>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</si>
  <si>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</si>
  <si>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</si>
  <si>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</si>
  <si>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</si>
  <si>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</si>
  <si>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</si>
  <si>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</si>
  <si>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</si>
  <si>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</si>
  <si>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</si>
  <si>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</si>
  <si>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</si>
  <si>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</si>
  <si>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</si>
  <si>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</si>
  <si>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</si>
  <si>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</si>
  <si>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</si>
  <si>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</si>
  <si>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</si>
  <si>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</si>
  <si>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</si>
  <si>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</si>
  <si>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</si>
  <si>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</si>
  <si>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</si>
  <si>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</si>
  <si>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</si>
  <si>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</si>
  <si>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</si>
  <si>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</si>
  <si>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</si>
  <si>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</si>
  <si>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</si>
  <si>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</si>
  <si>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</si>
  <si>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</si>
  <si>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</si>
  <si>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</si>
  <si>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</si>
  <si>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</si>
  <si>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</si>
  <si>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</si>
  <si>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</si>
  <si>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</si>
  <si>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</si>
  <si>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</si>
  <si>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</si>
  <si>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</si>
  <si>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</si>
  <si>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</si>
  <si>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</si>
  <si>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</si>
  <si>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</si>
  <si>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</si>
  <si>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</si>
  <si>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</si>
  <si>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</si>
  <si>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</si>
  <si>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</si>
  <si>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</si>
  <si>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</si>
  <si>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</si>
  <si>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</si>
  <si>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</si>
  <si>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</si>
  <si>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</si>
  <si>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</si>
  <si>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</si>
  <si>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</si>
  <si>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</si>
  <si>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</si>
  <si>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</si>
  <si>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</si>
  <si>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</si>
  <si>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</si>
  <si>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</si>
  <si>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</si>
  <si>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</si>
  <si>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</si>
  <si>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</si>
  <si>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</si>
  <si>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</si>
  <si>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</si>
  <si>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</si>
  <si>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</si>
  <si>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</si>
  <si>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</si>
  <si>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</si>
  <si>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</si>
  <si>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</si>
  <si>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</si>
  <si>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</si>
  <si>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</si>
  <si>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</si>
  <si>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</si>
  <si>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</si>
  <si>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</si>
  <si>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</si>
  <si>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</si>
  <si>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</si>
  <si>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</si>
  <si>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</si>
  <si>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</si>
  <si>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</si>
  <si>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</si>
  <si>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</si>
  <si>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</si>
  <si>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</si>
  <si>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</si>
  <si>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</si>
  <si>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</si>
  <si>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</si>
  <si>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</si>
  <si>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</si>
  <si>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</si>
  <si>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</si>
  <si>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</si>
  <si>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</si>
  <si>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</si>
  <si>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</si>
  <si>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</si>
  <si>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</si>
  <si>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</si>
  <si>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</si>
  <si>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</si>
  <si>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</si>
  <si>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</si>
  <si>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</si>
  <si>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</si>
  <si>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</si>
  <si>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</si>
  <si>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</si>
  <si>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</si>
  <si>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</si>
  <si>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</si>
  <si>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</si>
  <si>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</si>
  <si>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</si>
  <si>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</si>
  <si>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</si>
  <si>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</si>
  <si>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</si>
  <si>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</si>
  <si>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</si>
  <si>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</si>
  <si>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</si>
  <si>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</si>
  <si>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</si>
  <si>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</si>
  <si>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</si>
  <si>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</si>
  <si>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</si>
  <si>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</si>
  <si>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</si>
  <si>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</si>
  <si>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</si>
  <si>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</si>
  <si>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</si>
  <si>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</si>
  <si>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</si>
  <si>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</si>
  <si>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</si>
  <si>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</si>
  <si>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</si>
  <si>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</si>
  <si>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</si>
  <si>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</si>
  <si>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</si>
  <si>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</si>
  <si>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</si>
  <si>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</si>
  <si>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</si>
  <si>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</si>
  <si>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</si>
  <si>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</si>
  <si>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</si>
  <si>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</si>
  <si>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</si>
  <si>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</si>
  <si>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</si>
  <si>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</si>
  <si>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</si>
  <si>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</si>
  <si>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</si>
  <si>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</si>
  <si>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</si>
  <si>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</si>
  <si>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</si>
  <si>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</si>
  <si>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</si>
  <si>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</si>
  <si>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</si>
  <si>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</si>
  <si>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</si>
  <si>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</si>
  <si>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</si>
  <si>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</si>
  <si>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</si>
  <si>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</si>
  <si>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</si>
  <si>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</si>
  <si>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</si>
  <si>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</si>
  <si>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</si>
  <si>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</si>
  <si>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</si>
  <si>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</si>
  <si>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</si>
  <si>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</si>
  <si>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</si>
  <si>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</si>
  <si>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</si>
  <si>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</si>
  <si>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</si>
  <si>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</si>
  <si>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</si>
  <si>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</si>
  <si>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</si>
  <si>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</si>
  <si>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</si>
  <si>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</si>
  <si>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</si>
  <si>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</si>
  <si>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</si>
  <si>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</si>
  <si>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</si>
  <si>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</si>
  <si>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</si>
  <si>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</si>
  <si>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</si>
  <si>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</si>
  <si>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</si>
  <si>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</si>
  <si>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</si>
  <si>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</si>
  <si>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</si>
  <si>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</si>
  <si>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</si>
  <si>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</si>
  <si>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</si>
  <si>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</si>
  <si>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</si>
  <si>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</si>
  <si>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</si>
  <si>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</si>
  <si>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</si>
  <si>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</si>
  <si>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</si>
  <si>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</si>
  <si>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</si>
  <si>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</si>
  <si>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</si>
  <si>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</si>
  <si>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</si>
  <si>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</si>
  <si>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</si>
  <si>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</si>
  <si>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</si>
  <si>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</si>
  <si>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</si>
  <si>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</si>
  <si>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</si>
  <si>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</si>
  <si>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</si>
  <si>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</si>
  <si>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</si>
  <si>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</si>
  <si>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</si>
  <si>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</si>
  <si>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</si>
  <si>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</si>
  <si>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</si>
  <si>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</si>
  <si>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</si>
  <si>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</si>
  <si>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</si>
  <si>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</si>
  <si>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</si>
  <si>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</si>
  <si>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</si>
  <si>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</si>
  <si>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</si>
  <si>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</si>
  <si>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</si>
  <si>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</si>
  <si>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</si>
  <si>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</si>
  <si>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</si>
  <si>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</si>
  <si>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</si>
  <si>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</si>
  <si>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</si>
  <si>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</si>
  <si>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</si>
  <si>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</si>
  <si>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</si>
  <si>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</si>
  <si>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</si>
  <si>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</si>
  <si>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</si>
  <si>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</si>
  <si>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</si>
  <si>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</si>
  <si>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</si>
  <si>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</si>
  <si>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</si>
  <si>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</si>
  <si>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</si>
  <si>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</si>
  <si>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</si>
  <si>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</si>
  <si>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</si>
  <si>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</si>
  <si>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</si>
  <si>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</si>
  <si>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</si>
  <si>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</si>
  <si>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</si>
  <si>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</si>
  <si>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</si>
  <si>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</si>
  <si>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</si>
  <si>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</si>
  <si>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</si>
  <si>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</si>
  <si>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</si>
  <si>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</si>
  <si>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</si>
  <si>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</si>
  <si>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</si>
  <si>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</si>
  <si>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</si>
  <si>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</si>
  <si>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</si>
  <si>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</si>
  <si>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</si>
  <si>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</si>
  <si>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</si>
  <si>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</si>
  <si>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</si>
  <si>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</si>
  <si>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</si>
  <si>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</si>
  <si>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</si>
  <si>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</si>
  <si>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</si>
  <si>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</si>
  <si>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</si>
  <si>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</si>
  <si>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</si>
  <si>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</si>
  <si>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</si>
  <si>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</si>
  <si>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</si>
  <si>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</si>
  <si>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</si>
  <si>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</si>
  <si>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</si>
  <si>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</si>
  <si>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</si>
  <si>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</si>
  <si>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</si>
  <si>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</si>
  <si>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</si>
  <si>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</si>
  <si>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</si>
  <si>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</si>
  <si>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</si>
  <si>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</si>
  <si>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</si>
  <si>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</si>
  <si>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</si>
  <si>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</si>
  <si>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</si>
  <si>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</si>
  <si>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</si>
  <si>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</si>
  <si>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</si>
  <si>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</si>
  <si>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</si>
  <si>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</si>
  <si>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</si>
  <si>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</si>
  <si>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</si>
  <si>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</si>
  <si>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</si>
  <si>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</si>
  <si>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</si>
  <si>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</si>
  <si>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</si>
  <si>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</si>
  <si>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</si>
  <si>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</si>
  <si>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</si>
  <si>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</si>
  <si>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</si>
  <si>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</si>
  <si>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</si>
  <si>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</si>
  <si>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</si>
  <si>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</si>
  <si>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</si>
  <si>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</si>
  <si>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</si>
  <si>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</si>
  <si>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</si>
  <si>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</si>
  <si>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</si>
  <si>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</si>
  <si>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</si>
  <si>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</si>
  <si>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</si>
  <si>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</si>
  <si>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</si>
  <si>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</si>
  <si>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</si>
  <si>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</si>
  <si>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</si>
  <si>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</si>
  <si>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</si>
  <si>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</si>
  <si>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</si>
  <si>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</si>
  <si>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</si>
  <si>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</si>
  <si>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</si>
  <si>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</si>
  <si>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</si>
  <si>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</si>
  <si>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</si>
  <si>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</si>
  <si>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</si>
  <si>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</si>
  <si>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</si>
  <si>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</si>
  <si>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</si>
  <si>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</si>
  <si>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</si>
  <si>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</si>
  <si>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</si>
  <si>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</si>
  <si>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</si>
  <si>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</si>
  <si>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</si>
  <si>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</si>
  <si>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</si>
  <si>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</si>
  <si>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</si>
  <si>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</si>
  <si>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</si>
  <si>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</si>
  <si>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</si>
  <si>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</si>
  <si>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</si>
  <si>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</si>
  <si>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</si>
  <si>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</si>
  <si>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</si>
  <si>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</si>
  <si>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</si>
  <si>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</si>
  <si>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</si>
  <si>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</si>
  <si>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</si>
  <si>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</si>
  <si>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</si>
  <si>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</si>
  <si>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</si>
  <si>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</si>
  <si>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</si>
  <si>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</si>
  <si>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</si>
  <si>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</si>
  <si>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</si>
  <si>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</si>
  <si>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</si>
  <si>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</si>
  <si>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</si>
  <si>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</si>
  <si>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</si>
  <si>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</si>
  <si>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</si>
  <si>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</si>
  <si>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</si>
  <si>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</si>
  <si>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</si>
  <si>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</si>
  <si>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</si>
  <si>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</si>
  <si>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</si>
  <si>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</si>
  <si>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</si>
  <si>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</si>
  <si>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</si>
  <si>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</si>
  <si>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</si>
  <si>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</si>
  <si>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</si>
  <si>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</si>
  <si>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</si>
  <si>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</si>
  <si>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</si>
  <si>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</si>
  <si>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</si>
  <si>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</si>
  <si>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</si>
  <si>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</si>
  <si>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</si>
  <si>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</si>
  <si>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</si>
  <si>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</si>
  <si>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</si>
  <si>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</si>
  <si>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</si>
  <si>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</si>
  <si>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</si>
  <si>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</si>
  <si>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</si>
  <si>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</si>
  <si>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</si>
  <si>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</si>
  <si>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</si>
  <si>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</si>
  <si>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</si>
  <si>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</si>
  <si>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</si>
  <si>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</si>
  <si>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</si>
  <si>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</si>
  <si>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</si>
  <si>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</si>
  <si>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</si>
  <si>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</si>
  <si>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</si>
  <si>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</si>
  <si>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</si>
  <si>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</si>
  <si>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</si>
  <si>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</si>
  <si>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</si>
  <si>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</si>
  <si>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</si>
  <si>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</si>
  <si>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</si>
  <si>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</si>
  <si>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</si>
  <si>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</si>
  <si>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</si>
  <si>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</si>
  <si>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</si>
  <si>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</si>
  <si>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</si>
  <si>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</si>
  <si>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</si>
  <si>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</si>
  <si>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</si>
  <si>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</si>
  <si>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</si>
  <si>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</si>
  <si>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</si>
  <si>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</si>
  <si>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</si>
  <si>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</si>
  <si>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</si>
  <si>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</si>
  <si>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</si>
  <si>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</si>
  <si>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</si>
  <si>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</si>
  <si>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</si>
  <si>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</si>
  <si>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</si>
  <si>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</si>
  <si>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</si>
  <si>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</si>
  <si>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</si>
  <si>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</si>
  <si>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</si>
  <si>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</si>
  <si>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</si>
  <si>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</si>
  <si>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</si>
  <si>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</si>
  <si>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</si>
  <si>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</si>
  <si>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</si>
  <si>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</si>
  <si>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</si>
  <si>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</si>
  <si>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</si>
  <si>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</si>
  <si>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</si>
  <si>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</si>
  <si>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</si>
  <si>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</si>
  <si>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</si>
  <si>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</si>
  <si>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</si>
  <si>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</si>
  <si>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</si>
  <si>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</si>
  <si>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</si>
  <si>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</si>
  <si>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</si>
  <si>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</si>
  <si>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</si>
  <si>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</si>
  <si>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</si>
  <si>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</si>
  <si>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</si>
  <si>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</si>
  <si>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</si>
  <si>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</si>
  <si>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</si>
  <si>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</si>
  <si>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</si>
  <si>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</si>
  <si>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</si>
  <si>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</si>
  <si>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</si>
  <si>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</si>
  <si>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</si>
  <si>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</si>
  <si>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</si>
  <si>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</si>
  <si>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</si>
  <si>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</si>
  <si>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</si>
  <si>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</si>
  <si>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</si>
  <si>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</si>
  <si>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</si>
  <si>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</si>
  <si>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</si>
  <si>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</si>
  <si>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</si>
  <si>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</si>
  <si>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</si>
  <si>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</si>
  <si>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</si>
  <si>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</si>
  <si>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</si>
  <si>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</si>
  <si>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</si>
  <si>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</si>
  <si>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</si>
  <si>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</si>
  <si>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</si>
  <si>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</si>
  <si>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</si>
  <si>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</si>
  <si>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</si>
  <si>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</si>
  <si>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</si>
  <si>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</si>
  <si>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</si>
  <si>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</si>
  <si>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</si>
  <si>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</si>
  <si>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</si>
  <si>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</si>
  <si>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</si>
  <si>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</si>
  <si>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</si>
  <si>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</si>
  <si>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</si>
  <si>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</si>
  <si>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</si>
  <si>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</si>
  <si>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</si>
  <si>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</si>
  <si>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</si>
  <si>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</si>
  <si>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</si>
  <si>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</si>
  <si>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</si>
  <si>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</si>
  <si>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</si>
  <si>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</si>
  <si>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</si>
  <si>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</si>
  <si>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</si>
  <si>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</si>
  <si>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</si>
  <si>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</si>
  <si>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</si>
  <si>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</si>
  <si>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</si>
  <si>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</si>
  <si>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</si>
  <si>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</si>
  <si>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</si>
  <si>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</si>
  <si>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</si>
  <si>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</si>
  <si>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</si>
  <si>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</si>
  <si>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</si>
  <si>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</si>
  <si>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</si>
  <si>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</si>
  <si>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</si>
  <si>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</si>
  <si>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</si>
  <si>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</si>
  <si>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</si>
  <si>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</si>
  <si>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</si>
  <si>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</si>
  <si>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</si>
  <si>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</si>
  <si>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</si>
  <si>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</si>
  <si>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</si>
  <si>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</si>
  <si>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</si>
  <si>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</si>
  <si>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</si>
  <si>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</si>
  <si>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</si>
  <si>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</si>
  <si>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</si>
  <si>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</si>
  <si>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</si>
  <si>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</si>
  <si>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</si>
  <si>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</si>
  <si>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</si>
  <si>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</si>
  <si>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</si>
  <si>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</si>
  <si>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</si>
  <si>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</si>
  <si>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</si>
  <si>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</si>
  <si>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</si>
  <si>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</si>
  <si>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</si>
  <si>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</si>
  <si>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</si>
  <si>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</si>
  <si>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</si>
  <si>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</si>
  <si>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</si>
  <si>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</si>
  <si>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</si>
  <si>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</si>
  <si>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</si>
  <si>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</si>
  <si>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</si>
  <si>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</si>
  <si>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</si>
  <si>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</si>
  <si>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</si>
  <si>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</si>
  <si>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</si>
  <si>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</si>
  <si>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</si>
  <si>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</si>
  <si>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</si>
  <si>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</si>
  <si>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</si>
  <si>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</si>
  <si>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</si>
  <si>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</si>
  <si>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</si>
  <si>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</si>
  <si>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</si>
  <si>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</si>
  <si>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</si>
  <si>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</si>
  <si>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</si>
  <si>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</si>
  <si>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</si>
  <si>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</si>
  <si>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</si>
  <si>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</si>
  <si>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</si>
  <si>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</si>
  <si>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</si>
  <si>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</si>
  <si>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</si>
  <si>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</si>
  <si>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</si>
  <si>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</si>
  <si>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</si>
  <si>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</si>
  <si>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</si>
  <si>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</si>
  <si>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</si>
  <si>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</si>
  <si>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</si>
  <si>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</si>
  <si>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</si>
  <si>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</si>
  <si>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</si>
  <si>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</si>
  <si>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</si>
  <si>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</si>
  <si>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</si>
  <si>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</si>
  <si>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</si>
  <si>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</si>
  <si>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</si>
  <si>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</si>
  <si>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</si>
  <si>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</si>
  <si>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</si>
  <si>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</si>
  <si>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</si>
  <si>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</si>
  <si>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</si>
  <si>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</si>
  <si>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</si>
  <si>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</si>
  <si>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</si>
  <si>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</si>
  <si>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</si>
  <si>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</si>
  <si>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</si>
  <si>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</si>
  <si>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</si>
  <si>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</si>
  <si>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</si>
  <si>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</si>
  <si>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</si>
  <si>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</si>
  <si>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</si>
  <si>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</si>
  <si>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</si>
  <si>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</si>
  <si>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</si>
  <si>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</si>
  <si>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</si>
  <si>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</si>
  <si>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</si>
  <si>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</si>
  <si>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</si>
  <si>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</si>
  <si>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</si>
  <si>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</si>
  <si>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</si>
  <si>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</si>
  <si>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</si>
  <si>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</si>
  <si>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</si>
  <si>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</si>
  <si>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</si>
  <si>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</si>
  <si>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</si>
  <si>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</si>
  <si>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</si>
  <si>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</si>
  <si>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</si>
  <si>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</si>
  <si>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</si>
  <si>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</si>
  <si>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</si>
  <si>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</si>
  <si>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</si>
  <si>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</si>
  <si>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</si>
  <si>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</si>
  <si>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</si>
  <si>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</si>
  <si>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</si>
  <si>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</si>
  <si>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</si>
  <si>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</si>
  <si>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</si>
  <si>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</si>
  <si>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</si>
  <si>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</si>
  <si>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</si>
  <si>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</si>
  <si>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</si>
  <si>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</si>
  <si>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</si>
  <si>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</si>
  <si>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</si>
  <si>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</si>
  <si>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</si>
  <si>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</si>
  <si>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</si>
  <si>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</si>
  <si>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</si>
  <si>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</si>
  <si>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</si>
  <si>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</si>
  <si>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</si>
  <si>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</si>
  <si>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</si>
  <si>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</si>
  <si>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</si>
  <si>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</si>
  <si>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</si>
  <si>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</si>
  <si>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</si>
  <si>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</si>
  <si>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</si>
  <si>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</si>
  <si>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</si>
  <si>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</si>
  <si>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</si>
  <si>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</si>
  <si>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</si>
  <si>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</si>
  <si>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</si>
  <si>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</si>
  <si>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</si>
  <si>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</si>
  <si>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</si>
  <si>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</si>
  <si>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</si>
  <si>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</si>
  <si>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</si>
  <si>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</si>
  <si>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</si>
  <si>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</si>
  <si>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</si>
  <si>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</si>
  <si>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</si>
  <si>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</si>
  <si>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</si>
  <si>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</si>
  <si>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</si>
  <si>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</si>
  <si>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</si>
  <si>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</si>
  <si>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</si>
  <si>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</si>
  <si>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</si>
  <si>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</si>
  <si>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</si>
  <si>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</si>
  <si>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</si>
  <si>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</si>
  <si>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</si>
  <si>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</si>
  <si>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</si>
  <si>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</si>
  <si>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</si>
  <si>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</si>
  <si>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</si>
  <si>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</si>
  <si>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</si>
  <si>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</si>
  <si>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</si>
  <si>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</si>
  <si>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</si>
  <si>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</si>
  <si>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</si>
  <si>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</si>
  <si>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</si>
  <si>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</si>
  <si>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</si>
  <si>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</si>
  <si>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</si>
  <si>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</si>
  <si>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</si>
  <si>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</si>
  <si>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</si>
  <si>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</si>
  <si>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</si>
  <si>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</si>
  <si>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</si>
  <si>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</si>
  <si>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</si>
  <si>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</si>
  <si>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</si>
  <si>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</si>
  <si>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</si>
  <si>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</si>
  <si>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</si>
  <si>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</si>
  <si>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</si>
  <si>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</si>
  <si>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</si>
  <si>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</si>
  <si>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</si>
  <si>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</si>
  <si>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</si>
  <si>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</si>
  <si>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</si>
  <si>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</si>
  <si>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</si>
  <si>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</si>
  <si>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</si>
  <si>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</si>
  <si>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</si>
  <si>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</si>
  <si>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</si>
  <si>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</si>
  <si>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</si>
  <si>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</si>
  <si>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</si>
  <si>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</si>
  <si>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</si>
  <si>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</si>
  <si>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</si>
  <si>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</si>
  <si>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</si>
  <si>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</si>
  <si>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</si>
  <si>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</si>
  <si>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</si>
  <si>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</si>
  <si>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</si>
  <si>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</si>
  <si>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</si>
  <si>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</si>
  <si>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</si>
  <si>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</si>
  <si>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</si>
  <si>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</si>
  <si>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</si>
  <si>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</si>
  <si>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</si>
  <si>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</si>
  <si>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</si>
  <si>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</si>
  <si>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</si>
  <si>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</si>
  <si>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</si>
  <si>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</si>
  <si>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</si>
  <si>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</si>
  <si>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</si>
  <si>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</si>
  <si>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</si>
  <si>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</si>
  <si>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</si>
  <si>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</si>
  <si>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</si>
  <si>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</si>
  <si>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</si>
  <si>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</si>
  <si>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</si>
  <si>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</si>
  <si>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</si>
  <si>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</si>
  <si>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</si>
  <si>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</si>
  <si>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</si>
  <si>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</si>
  <si>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</si>
  <si>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</si>
  <si>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</si>
  <si>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</si>
  <si>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</si>
  <si>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</si>
  <si>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</si>
  <si>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</si>
  <si>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</si>
  <si>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</si>
  <si>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</si>
  <si>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</si>
  <si>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</si>
  <si>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</si>
  <si>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</si>
  <si>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</si>
  <si>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</si>
  <si>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</si>
  <si>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</si>
  <si>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</si>
  <si>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</si>
  <si>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</si>
  <si>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</si>
  <si>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</si>
  <si>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</si>
  <si>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</si>
  <si>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</si>
  <si>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</si>
  <si>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</si>
  <si>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</si>
  <si>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</si>
  <si>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</si>
  <si>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</si>
  <si>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</si>
  <si>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</si>
  <si>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</si>
  <si>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</si>
  <si>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</si>
  <si>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</si>
  <si>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</si>
  <si>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</si>
  <si>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</si>
  <si>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</si>
  <si>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</si>
  <si>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</si>
  <si>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</si>
  <si>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</si>
  <si>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</si>
  <si>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</si>
  <si>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</si>
  <si>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</si>
  <si>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</si>
  <si>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</si>
  <si>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</si>
  <si>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</si>
  <si>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</si>
  <si>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</si>
  <si>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</si>
  <si>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</si>
  <si>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</si>
  <si>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</si>
  <si>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</si>
  <si>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</si>
  <si>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</si>
  <si>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</si>
  <si>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</si>
  <si>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</si>
  <si>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</si>
  <si>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</si>
  <si>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</si>
  <si>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</si>
  <si>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</si>
  <si>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</si>
  <si>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</si>
  <si>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</si>
  <si>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</si>
  <si>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</si>
  <si>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</si>
  <si>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</si>
  <si>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</si>
  <si>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</si>
  <si>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</si>
  <si>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</si>
  <si>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</si>
  <si>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</si>
  <si>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</si>
  <si>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</si>
  <si>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</si>
  <si>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</si>
  <si>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</si>
  <si>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</si>
  <si>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</si>
  <si>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</si>
  <si>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</si>
  <si>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</si>
  <si>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</si>
  <si>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</si>
  <si>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</si>
  <si>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</si>
  <si>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</si>
  <si>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</si>
  <si>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</si>
  <si>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</si>
  <si>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</si>
  <si>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</si>
  <si>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</si>
  <si>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</si>
  <si>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</si>
  <si>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</si>
  <si>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</si>
  <si>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</si>
  <si>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</si>
  <si>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</si>
  <si>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</si>
  <si>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</si>
  <si>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</si>
  <si>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</si>
  <si>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</si>
  <si>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</si>
  <si>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</si>
  <si>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</si>
  <si>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</si>
  <si>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</si>
  <si>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</si>
  <si>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</si>
  <si>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</si>
  <si>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</si>
  <si>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</si>
  <si>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</si>
  <si>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</si>
  <si>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</si>
  <si>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</si>
  <si>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</si>
  <si>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</si>
  <si>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</si>
  <si>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</si>
  <si>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</si>
  <si>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</si>
  <si>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</si>
  <si>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</si>
  <si>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</si>
  <si>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</si>
  <si>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</si>
  <si>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</si>
  <si>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</si>
  <si>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</si>
  <si>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</si>
  <si>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</si>
  <si>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</si>
  <si>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</si>
  <si>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</si>
  <si>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</si>
  <si>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</si>
  <si>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</si>
  <si>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</si>
  <si>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</si>
  <si>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</si>
  <si>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</si>
  <si>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</si>
  <si>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</si>
  <si>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</si>
  <si>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</si>
  <si>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</si>
  <si>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</si>
  <si>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</si>
  <si>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</si>
  <si>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</si>
  <si>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</si>
  <si>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</si>
  <si>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</si>
  <si>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</si>
  <si>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</si>
  <si>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</si>
  <si>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</si>
  <si>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</si>
  <si>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</si>
  <si>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</si>
  <si>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</si>
  <si>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</si>
  <si>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</si>
  <si>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</si>
  <si>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</si>
  <si>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</si>
  <si>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</si>
  <si>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</si>
  <si>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</si>
  <si>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</si>
  <si>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</si>
  <si>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</si>
  <si>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</si>
  <si>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</si>
  <si>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</si>
  <si>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</si>
  <si>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</si>
  <si>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</si>
  <si>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</si>
  <si>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</si>
  <si>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</si>
  <si>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</si>
  <si>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</si>
  <si>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</si>
  <si>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</si>
  <si>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</si>
  <si>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</si>
  <si>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</si>
  <si>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</si>
  <si>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</si>
  <si>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</si>
  <si>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</si>
  <si>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</si>
  <si>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</si>
  <si>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</si>
  <si>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</si>
  <si>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</si>
  <si>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</si>
  <si>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</si>
  <si>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</si>
  <si>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</si>
  <si>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</si>
  <si>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</si>
  <si>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</si>
  <si>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</si>
  <si>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</si>
  <si>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</si>
  <si>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</si>
  <si>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</si>
  <si>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</si>
  <si>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</si>
  <si>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</si>
  <si>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</si>
  <si>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</si>
  <si>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</si>
  <si>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</si>
  <si>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</si>
  <si>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</si>
  <si>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</si>
  <si>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</si>
  <si>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</si>
  <si>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</si>
  <si>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</si>
  <si>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</si>
  <si>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</si>
  <si>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</si>
  <si>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</si>
  <si>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</si>
  <si>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</si>
  <si>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</si>
  <si>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</si>
  <si>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</si>
  <si>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</si>
  <si>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</si>
  <si>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</si>
  <si>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</si>
  <si>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</si>
  <si>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</si>
  <si>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</si>
  <si>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</si>
  <si>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</si>
  <si>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</si>
  <si>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</si>
  <si>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</si>
  <si>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</si>
  <si>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</si>
  <si>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</si>
  <si>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</si>
  <si>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</si>
  <si>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</si>
  <si>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</si>
  <si>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</si>
  <si>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</si>
  <si>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</si>
  <si>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</si>
  <si>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</si>
  <si>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</si>
  <si>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</si>
  <si>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</si>
  <si>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</si>
  <si>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</si>
  <si>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</si>
  <si>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</si>
  <si>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</si>
  <si>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</si>
  <si>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</si>
  <si>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</si>
  <si>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</si>
  <si>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</si>
  <si>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</si>
  <si>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</si>
  <si>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</si>
  <si>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</si>
  <si>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</si>
  <si>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</si>
  <si>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</si>
  <si>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</si>
  <si>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</si>
  <si>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</si>
  <si>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</si>
  <si>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</si>
  <si>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</si>
  <si>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</si>
  <si>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</si>
  <si>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</si>
  <si>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</si>
  <si>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</si>
  <si>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</si>
  <si>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</si>
  <si>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</si>
  <si>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</si>
  <si>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</si>
  <si>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</si>
  <si>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</si>
  <si>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</si>
  <si>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</si>
  <si>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</si>
  <si>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</si>
  <si>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</si>
  <si>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</si>
  <si>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</si>
  <si>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</si>
  <si>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</si>
  <si>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</si>
  <si>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</si>
  <si>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</si>
  <si>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</si>
  <si>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</si>
  <si>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</si>
  <si>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</si>
  <si>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</si>
  <si>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</si>
  <si>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</si>
  <si>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</si>
  <si>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</si>
  <si>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</si>
  <si>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</si>
  <si>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</si>
  <si>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</si>
  <si>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</si>
  <si>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</si>
  <si>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</si>
  <si>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</si>
  <si>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</si>
  <si>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</si>
  <si>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</si>
  <si>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</si>
  <si>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</si>
  <si>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</si>
  <si>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</si>
  <si>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</si>
  <si>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</si>
  <si>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</si>
  <si>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</si>
  <si>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</si>
  <si>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</si>
  <si>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</si>
  <si>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</si>
  <si>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</si>
  <si>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</si>
  <si>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</si>
  <si>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</si>
  <si>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</si>
  <si>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</si>
  <si>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</si>
  <si>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</si>
  <si>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</si>
  <si>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</si>
  <si>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</si>
  <si>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</si>
  <si>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</si>
  <si>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</si>
  <si>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</si>
  <si>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</si>
  <si>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</si>
  <si>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</si>
  <si>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</si>
  <si>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</si>
  <si>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</si>
  <si>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</si>
  <si>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</si>
  <si>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</si>
  <si>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</si>
  <si>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</si>
  <si>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</si>
  <si>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</si>
  <si>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</si>
  <si>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</si>
  <si>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</si>
  <si>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</si>
  <si>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</si>
  <si>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</si>
  <si>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</si>
  <si>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</si>
  <si>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</si>
  <si>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</si>
  <si>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</si>
  <si>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</si>
  <si>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</si>
  <si>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</si>
  <si>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</si>
  <si>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</si>
  <si>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</si>
  <si>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</si>
  <si>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</si>
  <si>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</si>
  <si>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</si>
  <si>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</si>
  <si>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</si>
  <si>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</si>
  <si>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</si>
  <si>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</si>
  <si>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</si>
  <si>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</si>
  <si>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</si>
  <si>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</si>
  <si>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</si>
  <si>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</si>
  <si>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</si>
  <si>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</si>
  <si>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</si>
  <si>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</si>
  <si>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</si>
  <si>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</si>
  <si>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</si>
  <si>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</si>
  <si>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</si>
  <si>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</si>
  <si>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</si>
  <si>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</si>
  <si>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</si>
  <si>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</si>
  <si>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</si>
  <si>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</si>
  <si>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</si>
  <si>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</si>
  <si>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</si>
  <si>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</si>
  <si>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</si>
  <si>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</si>
  <si>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</si>
  <si>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</si>
  <si>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</si>
  <si>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</si>
  <si>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</si>
  <si>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</si>
  <si>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</si>
  <si>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</si>
  <si>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</si>
  <si>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</si>
  <si>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</si>
  <si>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</si>
  <si>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</si>
  <si>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</si>
  <si>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</si>
  <si>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</si>
  <si>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</si>
  <si>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</si>
  <si>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</si>
  <si>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</si>
  <si>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</si>
  <si>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</si>
  <si>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</si>
  <si>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</si>
  <si>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</si>
  <si>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</si>
  <si>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</si>
  <si>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</si>
  <si>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</si>
  <si>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</si>
  <si>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</si>
  <si>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</si>
  <si>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</si>
  <si>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</si>
  <si>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</si>
  <si>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</si>
  <si>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</si>
  <si>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</si>
  <si>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</si>
  <si>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</si>
  <si>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</si>
  <si>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</si>
  <si>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</si>
  <si>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</si>
  <si>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</si>
  <si>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</si>
  <si>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</si>
  <si>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</si>
  <si>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</si>
  <si>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</si>
  <si>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</si>
  <si>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</si>
  <si>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</si>
  <si>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</si>
  <si>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</si>
  <si>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</si>
  <si>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</si>
  <si>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</si>
  <si>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</si>
  <si>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</si>
  <si>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</si>
  <si>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</si>
  <si>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</si>
  <si>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</si>
  <si>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</si>
  <si>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</si>
  <si>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</si>
  <si>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</si>
  <si>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</si>
  <si>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</si>
  <si>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</si>
  <si>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</si>
  <si>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</si>
  <si>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</si>
  <si>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</si>
  <si>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</si>
  <si>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</si>
  <si>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</si>
  <si>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</si>
  <si>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</si>
  <si>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</si>
  <si>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</si>
  <si>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</si>
  <si>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</si>
  <si>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</si>
  <si>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</si>
  <si>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</si>
  <si>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</si>
  <si>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</si>
  <si>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</si>
  <si>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</si>
  <si>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</si>
  <si>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</si>
  <si>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</si>
  <si>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</si>
  <si>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</si>
  <si>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</si>
  <si>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</si>
  <si>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</si>
  <si>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</si>
  <si>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</si>
  <si>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</si>
  <si>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</si>
  <si>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</si>
  <si>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</si>
  <si>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</si>
  <si>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</si>
  <si>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</si>
  <si>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</si>
  <si>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</si>
  <si>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</si>
  <si>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</si>
  <si>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</si>
  <si>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</si>
  <si>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</si>
  <si>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</si>
  <si>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</si>
  <si>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</si>
  <si>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</si>
  <si>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</si>
  <si>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</si>
  <si>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</si>
  <si>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</si>
  <si>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</si>
  <si>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</si>
  <si>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</si>
  <si>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</si>
  <si>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</si>
  <si>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</si>
  <si>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</si>
  <si>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</si>
  <si>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</si>
  <si>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</si>
  <si>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</si>
  <si>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</si>
  <si>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</si>
  <si>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</si>
  <si>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</si>
  <si>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</si>
  <si>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</si>
  <si>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</si>
  <si>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</si>
  <si>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</si>
  <si>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</si>
  <si>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</si>
  <si>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</si>
  <si>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</si>
  <si>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</si>
  <si>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</si>
  <si>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</si>
  <si>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</si>
  <si>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</si>
  <si>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</si>
  <si>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</si>
  <si>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</si>
  <si>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</si>
  <si>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</si>
  <si>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</si>
  <si>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</si>
  <si>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</si>
  <si>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</si>
  <si>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</si>
  <si>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</si>
  <si>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</si>
  <si>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</si>
  <si>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</si>
  <si>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</si>
  <si>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</si>
  <si>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</si>
  <si>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</si>
  <si>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</si>
  <si>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</si>
  <si>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</si>
  <si>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</si>
  <si>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</si>
  <si>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</si>
  <si>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</si>
  <si>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</si>
  <si>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</si>
  <si>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</si>
  <si>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</si>
  <si>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</si>
  <si>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</si>
  <si>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</si>
  <si>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</si>
  <si>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</si>
  <si>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</si>
  <si>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</si>
  <si>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</si>
  <si>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</si>
  <si>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</si>
  <si>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</si>
  <si>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</si>
  <si>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</si>
  <si>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</si>
  <si>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</si>
  <si>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</si>
  <si>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</si>
  <si>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</si>
  <si>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</si>
  <si>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</si>
  <si>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</si>
  <si>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</si>
  <si>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</si>
  <si>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</si>
  <si>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</si>
  <si>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</si>
  <si>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</si>
  <si>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</si>
  <si>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</si>
  <si>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</si>
  <si>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</si>
  <si>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</si>
  <si>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</si>
  <si>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</si>
  <si>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</si>
  <si>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</si>
  <si>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</si>
  <si>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</si>
  <si>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</si>
  <si>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</si>
  <si>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</si>
  <si>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</si>
  <si>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</si>
  <si>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</si>
  <si>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</si>
  <si>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</si>
  <si>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</si>
  <si>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</si>
  <si>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</si>
  <si>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</si>
  <si>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</si>
  <si>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</si>
  <si>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</si>
  <si>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</si>
  <si>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</si>
  <si>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</si>
  <si>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</si>
  <si>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</si>
  <si>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</si>
  <si>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</si>
  <si>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</si>
  <si>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</si>
  <si>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</si>
  <si>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</si>
  <si>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</si>
  <si>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</si>
  <si>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</si>
  <si>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</si>
  <si>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</si>
  <si>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</si>
  <si>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</si>
  <si>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</si>
  <si>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</si>
  <si>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</si>
  <si>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</si>
  <si>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</si>
  <si>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</si>
  <si>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</si>
  <si>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</si>
  <si>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</si>
  <si>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</si>
  <si>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</si>
  <si>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</si>
  <si>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</si>
  <si>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</si>
  <si>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</si>
  <si>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</si>
  <si>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</si>
  <si>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</si>
  <si>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</si>
  <si>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</si>
  <si>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</si>
  <si>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</si>
  <si>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</si>
  <si>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</si>
  <si>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</si>
  <si>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</si>
  <si>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</si>
  <si>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</si>
  <si>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</si>
  <si>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</si>
  <si>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</si>
  <si>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</si>
  <si>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</si>
  <si>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</si>
  <si>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</si>
  <si>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</si>
  <si>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</si>
  <si>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</si>
  <si>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</si>
  <si>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</si>
  <si>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</si>
  <si>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</si>
  <si>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</si>
  <si>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</si>
  <si>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</si>
  <si>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</si>
  <si>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</si>
  <si>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</si>
  <si>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</si>
  <si>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</si>
  <si>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</si>
  <si>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</si>
  <si>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</si>
  <si>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</si>
  <si>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</si>
  <si>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</si>
  <si>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</si>
  <si>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</si>
  <si>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</si>
  <si>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</si>
  <si>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</si>
  <si>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</si>
  <si>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</si>
  <si>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</si>
  <si>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</si>
  <si>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</si>
  <si>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</si>
  <si>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</si>
  <si>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</si>
  <si>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</si>
  <si>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</si>
  <si>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</si>
  <si>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</si>
  <si>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</si>
  <si>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</si>
  <si>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</si>
  <si>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</si>
  <si>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</si>
  <si>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</si>
  <si>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</si>
  <si>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</si>
  <si>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</si>
  <si>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</si>
  <si>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</si>
  <si>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</si>
  <si>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</si>
  <si>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</si>
  <si>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</si>
  <si>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</si>
  <si>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</si>
  <si>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</si>
  <si>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</si>
  <si>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</si>
  <si>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</si>
  <si>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</si>
  <si>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</si>
  <si>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</si>
  <si>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</si>
  <si>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</si>
  <si>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</si>
  <si>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</si>
  <si>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</si>
  <si>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</si>
  <si>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</si>
  <si>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</si>
  <si>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</si>
  <si>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</si>
  <si>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</si>
  <si>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</si>
  <si>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</si>
  <si>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</si>
  <si>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</si>
  <si>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</si>
  <si>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</si>
  <si>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</si>
  <si>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</si>
  <si>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</si>
  <si>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</si>
  <si>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</si>
  <si>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</si>
  <si>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</si>
  <si>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</si>
  <si>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</si>
  <si>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</si>
  <si>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</si>
  <si>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</si>
  <si>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</si>
  <si>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</si>
  <si>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</si>
  <si>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</si>
  <si>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</si>
  <si>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</si>
  <si>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</si>
  <si>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</si>
  <si>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</si>
  <si>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</si>
  <si>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</si>
  <si>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</si>
  <si>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</si>
  <si>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</si>
  <si>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</si>
  <si>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</si>
  <si>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</si>
  <si>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</si>
  <si>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</si>
  <si>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</si>
  <si>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</si>
  <si>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</si>
  <si>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</si>
  <si>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</si>
  <si>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</si>
  <si>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</si>
  <si>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</si>
  <si>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</si>
  <si>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</si>
  <si>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</si>
  <si>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</si>
  <si>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</si>
  <si>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</si>
  <si>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</si>
  <si>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</si>
  <si>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</si>
  <si>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</si>
  <si>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</si>
  <si>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</si>
  <si>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</si>
  <si>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</si>
  <si>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</si>
  <si>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</si>
  <si>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</si>
  <si>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</si>
  <si>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</si>
  <si>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</si>
  <si>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</si>
  <si>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</si>
  <si>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</si>
  <si>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</si>
  <si>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</si>
  <si>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</si>
  <si>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</si>
  <si>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</si>
  <si>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</si>
  <si>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</si>
  <si>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</si>
  <si>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</si>
  <si>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</si>
  <si>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</si>
  <si>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</si>
  <si>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</si>
  <si>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</si>
  <si>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</si>
  <si>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</si>
  <si>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</si>
  <si>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</si>
  <si>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</si>
  <si>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</si>
  <si>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</si>
  <si>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</si>
  <si>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</si>
  <si>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</si>
  <si>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</si>
  <si>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</si>
  <si>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</si>
  <si>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</si>
  <si>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</si>
  <si>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</si>
  <si>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</si>
  <si>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</si>
  <si>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</si>
  <si>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</si>
  <si>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</si>
  <si>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</si>
  <si>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</si>
  <si>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</si>
  <si>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</si>
  <si>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</si>
  <si>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</si>
  <si>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</si>
  <si>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</si>
  <si>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</si>
  <si>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</si>
  <si>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</si>
  <si>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</si>
  <si>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</si>
  <si>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</si>
  <si>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</si>
  <si>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</si>
  <si>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</si>
  <si>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</si>
  <si>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</si>
  <si>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</si>
  <si>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</si>
  <si>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</si>
  <si>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</si>
  <si>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</si>
  <si>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</si>
  <si>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</si>
  <si>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</si>
  <si>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</si>
  <si>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</si>
  <si>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</si>
  <si>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</si>
  <si>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</si>
  <si>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</si>
  <si>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</si>
  <si>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</si>
  <si>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</si>
  <si>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</si>
  <si>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</si>
  <si>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</si>
  <si>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</si>
  <si>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</si>
  <si>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</si>
  <si>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</si>
  <si>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</si>
  <si>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</si>
  <si>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</si>
  <si>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</si>
  <si>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</si>
  <si>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</si>
  <si>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</si>
  <si>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</si>
  <si>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</si>
  <si>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</si>
  <si>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</si>
  <si>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</si>
  <si>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</si>
  <si>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</si>
  <si>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</si>
  <si>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</si>
  <si>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</si>
  <si>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</si>
  <si>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</si>
  <si>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</si>
  <si>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</si>
  <si>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</si>
  <si>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</si>
  <si>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</si>
  <si>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</si>
  <si>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</si>
  <si>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</si>
  <si>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</si>
  <si>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</si>
  <si>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</si>
  <si>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</si>
  <si>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</si>
  <si>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</si>
  <si>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</si>
  <si>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</si>
  <si>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</si>
  <si>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</si>
  <si>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</si>
  <si>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</si>
  <si>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</si>
  <si>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</si>
  <si>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</si>
  <si>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</si>
  <si>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</si>
  <si>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</si>
  <si>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</si>
  <si>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</si>
  <si>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</si>
  <si>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</si>
  <si>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</si>
  <si>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</si>
  <si>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</si>
  <si>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</si>
  <si>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</si>
  <si>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</si>
  <si>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</si>
  <si>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</si>
  <si>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</si>
  <si>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</si>
  <si>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</si>
  <si>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</si>
  <si>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</si>
  <si>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</si>
  <si>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</si>
  <si>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</si>
  <si>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</si>
  <si>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</si>
  <si>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</si>
  <si>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</si>
  <si>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</si>
  <si>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</si>
  <si>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</si>
  <si>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</si>
  <si>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</si>
  <si>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</si>
  <si>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</si>
  <si>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</si>
  <si>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</si>
  <si>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</si>
  <si>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</si>
  <si>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</si>
  <si>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</si>
  <si>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</si>
  <si>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</si>
  <si>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</si>
  <si>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</si>
  <si>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</si>
  <si>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</si>
  <si>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</si>
  <si>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</si>
  <si>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</si>
  <si>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</si>
  <si>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</si>
  <si>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</si>
  <si>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</si>
  <si>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</si>
  <si>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</si>
  <si>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</si>
  <si>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</si>
  <si>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</si>
  <si>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</si>
  <si>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</si>
  <si>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</si>
  <si>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</si>
  <si>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</si>
  <si>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</si>
  <si>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</si>
  <si>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</si>
  <si>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</si>
  <si>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</si>
  <si>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</si>
  <si>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</si>
  <si>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</si>
  <si>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</si>
  <si>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</si>
  <si>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</si>
  <si>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</si>
  <si>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</si>
  <si>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</si>
  <si>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</si>
  <si>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</si>
  <si>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</si>
  <si>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</si>
  <si>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</si>
  <si>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</si>
  <si>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</si>
  <si>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</si>
  <si>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</si>
  <si>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</si>
  <si>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</si>
  <si>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</si>
  <si>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</si>
  <si>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</si>
  <si>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</si>
  <si>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</si>
  <si>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</si>
  <si>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</si>
  <si>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</si>
  <si>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</si>
  <si>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</si>
  <si>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</si>
  <si>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</si>
  <si>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</si>
  <si>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</si>
  <si>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</si>
  <si>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</si>
  <si>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</si>
  <si>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</si>
  <si>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</si>
  <si>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</si>
  <si>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</si>
  <si>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</si>
  <si>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</si>
  <si>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</si>
  <si>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</si>
  <si>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</si>
  <si>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</si>
  <si>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</si>
  <si>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</si>
  <si>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</si>
  <si>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</si>
  <si>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</si>
  <si>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</si>
  <si>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</si>
  <si>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</si>
  <si>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</si>
  <si>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</si>
  <si>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</si>
  <si>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</si>
  <si>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</si>
  <si>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</si>
  <si>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</si>
  <si>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</si>
  <si>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</si>
  <si>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</si>
  <si>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</si>
  <si>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</si>
  <si>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</si>
  <si>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</si>
  <si>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</si>
  <si>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</si>
  <si>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</si>
  <si>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</si>
  <si>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</si>
  <si>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</si>
  <si>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</si>
  <si>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</si>
  <si>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</si>
  <si>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</si>
  <si>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</si>
  <si>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</si>
  <si>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</si>
  <si>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</si>
  <si>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</si>
  <si>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</si>
  <si>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</si>
  <si>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</si>
  <si>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</si>
  <si>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</si>
  <si>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</si>
  <si>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</si>
  <si>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</si>
  <si>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</si>
  <si>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</si>
  <si>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</si>
  <si>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</si>
  <si>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</si>
  <si>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</si>
  <si>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</si>
  <si>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</si>
  <si>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</si>
  <si>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</si>
  <si>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</si>
  <si>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</si>
  <si>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</si>
  <si>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</si>
  <si>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</si>
  <si>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</si>
  <si>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</si>
  <si>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</si>
  <si>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</si>
  <si>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</si>
  <si>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</si>
  <si>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</si>
  <si>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</si>
  <si>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</si>
  <si>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</si>
  <si>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</si>
  <si>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</si>
  <si>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</si>
  <si>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</si>
  <si>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</si>
  <si>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</si>
  <si>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</si>
  <si>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</si>
  <si>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</si>
  <si>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</si>
  <si>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</si>
  <si>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</si>
  <si>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</si>
  <si>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</si>
  <si>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</si>
  <si>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</si>
  <si>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</si>
  <si>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</si>
  <si>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</si>
  <si>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</si>
  <si>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</si>
  <si>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</si>
  <si>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</si>
  <si>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</si>
  <si>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</si>
  <si>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</si>
  <si>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</si>
  <si>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</si>
  <si>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</si>
  <si>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</si>
  <si>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</si>
  <si>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</si>
  <si>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</si>
  <si>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</si>
  <si>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</si>
  <si>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</si>
  <si>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</si>
  <si>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</si>
  <si>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</si>
  <si>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</si>
  <si>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</si>
  <si>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</si>
  <si>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</si>
  <si>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</si>
  <si>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</si>
  <si>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</si>
  <si>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</si>
  <si>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</si>
  <si>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</si>
  <si>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</si>
  <si>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</si>
  <si>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</si>
  <si>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</si>
  <si>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</si>
  <si>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</si>
  <si>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</si>
  <si>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</si>
  <si>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</si>
  <si>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</si>
  <si>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</si>
  <si>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</si>
  <si>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</si>
  <si>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</si>
  <si>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</si>
  <si>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</si>
  <si>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</si>
  <si>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</si>
  <si>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</si>
  <si>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</si>
  <si>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</si>
  <si>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</si>
  <si>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</si>
  <si>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</si>
  <si>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</si>
  <si>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</si>
  <si>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</si>
  <si>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</si>
  <si>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</si>
  <si>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</si>
  <si>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</si>
  <si>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</si>
  <si>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</si>
  <si>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</si>
  <si>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</si>
  <si>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</si>
  <si>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</si>
  <si>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</si>
  <si>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</si>
  <si>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</si>
  <si>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</si>
  <si>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</si>
  <si>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</si>
  <si>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</si>
  <si>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</si>
  <si>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</si>
  <si>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</si>
  <si>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</si>
  <si>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</si>
  <si>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</si>
  <si>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</si>
  <si>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</si>
  <si>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</si>
  <si>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</si>
  <si>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</si>
  <si>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</si>
  <si>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</si>
  <si>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</si>
  <si>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</si>
  <si>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</si>
  <si>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</si>
  <si>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</si>
  <si>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</si>
  <si>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</si>
  <si>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</si>
  <si>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</si>
  <si>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</si>
  <si>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</si>
  <si>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</si>
  <si>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</si>
  <si>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</si>
  <si>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</si>
  <si>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</si>
  <si>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</si>
  <si>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</si>
  <si>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</si>
  <si>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</si>
  <si>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</si>
  <si>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</si>
  <si>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</si>
  <si>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</si>
  <si>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</si>
  <si>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</si>
  <si>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</si>
  <si>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</si>
  <si>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</si>
  <si>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</si>
  <si>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</si>
  <si>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</si>
  <si>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</si>
  <si>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</si>
  <si>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</si>
  <si>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</si>
  <si>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</si>
  <si>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</si>
  <si>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</si>
  <si>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</si>
  <si>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</si>
  <si>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</si>
  <si>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</si>
  <si>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</si>
  <si>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</si>
  <si>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</si>
  <si>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</si>
  <si>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</si>
  <si>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</si>
  <si>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</si>
  <si>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</si>
  <si>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</si>
  <si>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</si>
  <si>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</si>
  <si>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</si>
  <si>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</si>
  <si>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</si>
  <si>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</si>
  <si>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</si>
  <si>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</si>
  <si>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</si>
  <si>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</si>
  <si>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</si>
  <si>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</si>
  <si>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</si>
  <si>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</si>
  <si>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</si>
  <si>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</si>
  <si>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</si>
  <si>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</si>
  <si>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</si>
  <si>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</si>
  <si>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</si>
  <si>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</si>
  <si>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</si>
  <si>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</si>
  <si>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</si>
  <si>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</si>
  <si>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</si>
  <si>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</si>
  <si>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</si>
  <si>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</si>
  <si>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</si>
  <si>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</si>
  <si>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</si>
  <si>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</si>
  <si>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</si>
  <si>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</si>
  <si>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</si>
  <si>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</si>
  <si>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</si>
  <si>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</si>
  <si>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</si>
  <si>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</si>
  <si>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</si>
  <si>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</si>
  <si>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</si>
  <si>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</si>
  <si>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</si>
  <si>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</si>
  <si>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</si>
  <si>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</si>
  <si>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</si>
  <si>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</si>
  <si>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</si>
  <si>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</si>
  <si>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</si>
  <si>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</si>
  <si>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</si>
  <si>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</si>
  <si>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</si>
  <si>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</si>
  <si>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</si>
  <si>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</si>
  <si>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</si>
  <si>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</si>
  <si>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</si>
  <si>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</si>
  <si>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</si>
  <si>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</si>
  <si>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</si>
  <si>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</si>
  <si>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</si>
  <si>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</si>
  <si>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</si>
  <si>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</si>
  <si>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</si>
  <si>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</si>
  <si>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</si>
  <si>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</si>
  <si>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</si>
  <si>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</si>
  <si>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</si>
  <si>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</si>
  <si>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</si>
  <si>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</si>
  <si>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</si>
  <si>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</si>
  <si>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</si>
  <si>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</si>
  <si>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</si>
  <si>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</si>
  <si>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</si>
  <si>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</si>
  <si>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</si>
  <si>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</si>
  <si>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</si>
  <si>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</si>
  <si>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</si>
  <si>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</si>
  <si>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</si>
  <si>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</si>
  <si>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</si>
  <si>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</si>
  <si>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</si>
  <si>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</si>
  <si>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</si>
  <si>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</si>
  <si>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</si>
  <si>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</si>
  <si>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</si>
  <si>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</si>
  <si>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</si>
  <si>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</si>
  <si>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</si>
  <si>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</si>
  <si>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</si>
  <si>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</si>
  <si>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</si>
  <si>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</si>
  <si>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</si>
  <si>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</si>
  <si>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</si>
  <si>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</si>
  <si>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</si>
  <si>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</si>
  <si>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</si>
  <si>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</si>
  <si>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</si>
  <si>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</si>
  <si>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</si>
  <si>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</si>
  <si>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</si>
  <si>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</si>
  <si>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</si>
  <si>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</si>
  <si>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</si>
  <si>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</si>
  <si>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</si>
  <si>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</si>
  <si>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</si>
  <si>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</si>
  <si>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</si>
  <si>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</si>
  <si>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</si>
  <si>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</si>
  <si>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</si>
  <si>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</si>
  <si>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</si>
  <si>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</si>
  <si>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</si>
  <si>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</si>
  <si>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</si>
  <si>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</si>
  <si>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</si>
  <si>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</si>
  <si>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</si>
  <si>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</si>
  <si>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</si>
  <si>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</si>
  <si>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</si>
  <si>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</si>
  <si>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</si>
  <si>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</si>
  <si>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</si>
  <si>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</si>
  <si>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</si>
  <si>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</si>
  <si>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</si>
  <si>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</si>
  <si>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</si>
  <si>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</si>
  <si>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</si>
  <si>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</si>
  <si>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</si>
  <si>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</si>
  <si>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</si>
  <si>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</si>
  <si>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</si>
  <si>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</si>
  <si>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</si>
  <si>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</si>
  <si>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</si>
  <si>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</si>
  <si>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</si>
  <si>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</si>
  <si>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</si>
  <si>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</si>
  <si>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</si>
  <si>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</si>
  <si>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</si>
  <si>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</si>
  <si>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</si>
  <si>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</si>
  <si>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</si>
  <si>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</si>
  <si>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</si>
  <si>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</si>
  <si>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</si>
  <si>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</si>
  <si>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</si>
  <si>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</si>
  <si>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</si>
  <si>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</si>
  <si>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</si>
  <si>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</si>
  <si>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</si>
  <si>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</si>
  <si>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</si>
  <si>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</si>
  <si>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</si>
  <si>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</si>
  <si>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</si>
  <si>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</si>
  <si>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</si>
  <si>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</si>
  <si>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</si>
  <si>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</si>
  <si>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</si>
  <si>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</si>
  <si>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</si>
  <si>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</si>
  <si>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</si>
  <si>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</si>
  <si>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</si>
  <si>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</si>
  <si>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</si>
  <si>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</si>
  <si>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</si>
  <si>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</si>
  <si>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</si>
  <si>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</si>
  <si>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</si>
  <si>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</si>
  <si>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</si>
  <si>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</si>
  <si>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</si>
  <si>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</si>
  <si>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</si>
  <si>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</si>
  <si>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</si>
  <si>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</si>
  <si>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</si>
  <si>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</si>
  <si>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</si>
  <si>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</si>
  <si>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</si>
  <si>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</si>
  <si>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</si>
  <si>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</si>
  <si>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</si>
  <si>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</si>
  <si>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</si>
  <si>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</si>
  <si>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</si>
  <si>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</si>
  <si>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</si>
  <si>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</si>
  <si>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</si>
  <si>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</si>
  <si>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</si>
  <si>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</si>
  <si>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</si>
  <si>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</si>
  <si>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</si>
  <si>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</si>
  <si>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</si>
  <si>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</si>
  <si>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</si>
  <si>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</si>
  <si>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</si>
  <si>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</si>
  <si>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</si>
  <si>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</si>
  <si>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</si>
  <si>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</si>
  <si>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</si>
  <si>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</si>
  <si>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</si>
  <si>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</si>
  <si>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</si>
  <si>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</si>
  <si>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</si>
  <si>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</si>
  <si>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</si>
  <si>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</si>
  <si>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</si>
  <si>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</si>
  <si>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</si>
  <si>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</si>
  <si>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</si>
  <si>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</si>
  <si>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</si>
  <si>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</si>
  <si>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</si>
  <si>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</si>
  <si>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</si>
  <si>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</si>
  <si>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</si>
  <si>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</si>
  <si>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</si>
  <si>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</si>
  <si>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</si>
  <si>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</si>
  <si>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</si>
  <si>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</si>
  <si>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</si>
  <si>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</si>
  <si>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</si>
  <si>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</si>
  <si>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</si>
  <si>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</si>
  <si>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</si>
  <si>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</si>
  <si>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</si>
  <si>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</si>
  <si>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</si>
  <si>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</si>
  <si>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</si>
  <si>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</si>
  <si>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</si>
  <si>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</si>
  <si>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</si>
  <si>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</si>
  <si>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</si>
  <si>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</si>
  <si>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</si>
  <si>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</si>
  <si>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</si>
  <si>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</si>
  <si>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</si>
  <si>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</si>
  <si>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</si>
  <si>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</si>
  <si>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</si>
  <si>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</si>
  <si>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</si>
  <si>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</si>
  <si>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</si>
  <si>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</si>
  <si>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</si>
  <si>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</si>
  <si>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</si>
  <si>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</si>
  <si>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</si>
  <si>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</si>
  <si>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</si>
  <si>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</si>
  <si>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</si>
  <si>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</si>
  <si>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</si>
  <si>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</si>
  <si>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</si>
  <si>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</si>
  <si>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</si>
  <si>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</si>
  <si>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</si>
  <si>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</si>
  <si>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</si>
  <si>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</si>
  <si>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</si>
  <si>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</si>
  <si>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</si>
  <si>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</si>
  <si>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</si>
  <si>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</si>
  <si>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</si>
  <si>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</si>
  <si>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</si>
  <si>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</si>
  <si>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</si>
  <si>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</si>
  <si>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</si>
  <si>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</si>
  <si>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</si>
  <si>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</si>
  <si>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</si>
  <si>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</si>
  <si>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</si>
  <si>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</si>
  <si>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</si>
  <si>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</si>
  <si>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</si>
  <si>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</si>
  <si>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</si>
  <si>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</si>
  <si>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</si>
  <si>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</si>
  <si>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</si>
  <si>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</si>
  <si>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</si>
  <si>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</si>
  <si>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</si>
  <si>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</si>
  <si>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</si>
  <si>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</si>
  <si>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</si>
  <si>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</si>
  <si>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</si>
  <si>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</si>
  <si>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</si>
  <si>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</si>
  <si>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</si>
  <si>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</si>
  <si>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</si>
  <si>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</si>
  <si>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</si>
  <si>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</si>
  <si>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</si>
  <si>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</si>
  <si>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</si>
  <si>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</si>
  <si>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</si>
  <si>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</si>
  <si>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</si>
  <si>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</si>
  <si>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</si>
  <si>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</si>
  <si>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</si>
  <si>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</si>
  <si>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</si>
  <si>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</si>
  <si>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</si>
  <si>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</si>
  <si>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</si>
  <si>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</si>
  <si>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</si>
  <si>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</si>
  <si>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</si>
  <si>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</si>
  <si>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</si>
  <si>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</si>
  <si>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</si>
  <si>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</si>
  <si>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</si>
  <si>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</si>
  <si>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</si>
  <si>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</si>
  <si>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</si>
  <si>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</si>
  <si>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</si>
  <si>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</si>
  <si>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</si>
  <si>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</si>
  <si>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</si>
  <si>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</si>
  <si>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</si>
  <si>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</si>
  <si>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</si>
  <si>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</si>
  <si>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</si>
  <si>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</si>
  <si>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</si>
  <si>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</si>
  <si>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</si>
  <si>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</si>
  <si>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</si>
  <si>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</si>
  <si>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</si>
  <si>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</si>
  <si>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</si>
  <si>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</si>
  <si>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</si>
  <si>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</si>
  <si>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</si>
  <si>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</si>
  <si>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</si>
  <si>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</si>
  <si>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</si>
  <si>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</si>
  <si>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</si>
  <si>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</si>
  <si>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</si>
  <si>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</si>
  <si>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</si>
  <si>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</si>
  <si>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</si>
  <si>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</si>
  <si>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</si>
  <si>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</si>
  <si>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</si>
  <si>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</si>
  <si>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</si>
  <si>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</si>
  <si>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</si>
  <si>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</si>
  <si>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</si>
  <si>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</si>
  <si>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</si>
  <si>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</si>
  <si>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</si>
  <si>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</si>
  <si>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</si>
  <si>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</si>
  <si>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</si>
  <si>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</si>
  <si>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</si>
  <si>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</si>
  <si>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</si>
  <si>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</si>
  <si>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</si>
  <si>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</si>
  <si>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</si>
  <si>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</si>
  <si>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</si>
  <si>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</si>
  <si>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</si>
  <si>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</si>
  <si>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</si>
  <si>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</si>
  <si>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</si>
  <si>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</si>
  <si>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</si>
  <si>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</si>
  <si>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</si>
  <si>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</si>
  <si>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</si>
  <si>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</si>
  <si>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</si>
  <si>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</si>
  <si>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</si>
  <si>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</si>
  <si>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</si>
  <si>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</si>
  <si>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</si>
  <si>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</si>
  <si>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</si>
  <si>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</si>
  <si>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</si>
  <si>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</si>
  <si>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</si>
  <si>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</si>
  <si>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</si>
  <si>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</si>
  <si>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</si>
  <si>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</si>
  <si>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</si>
  <si>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</si>
  <si>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</si>
  <si>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</si>
  <si>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</si>
  <si>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</si>
  <si>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</si>
  <si>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</si>
  <si>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</si>
  <si>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</si>
  <si>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</si>
  <si>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</si>
  <si>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</si>
  <si>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</si>
  <si>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</si>
  <si>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</si>
  <si>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</si>
  <si>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</si>
  <si>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</si>
  <si>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</si>
  <si>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</si>
  <si>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</si>
  <si>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</si>
  <si>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</si>
  <si>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</si>
  <si>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</si>
  <si>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</si>
  <si>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</si>
  <si>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</si>
  <si>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</si>
  <si>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</si>
  <si>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</si>
  <si>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</si>
  <si>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</si>
  <si>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</si>
  <si>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</si>
  <si>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</si>
  <si>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</si>
  <si>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</si>
  <si>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</si>
  <si>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</si>
  <si>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</si>
  <si>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</si>
  <si>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</si>
  <si>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</si>
  <si>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</si>
  <si>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</si>
  <si>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</si>
  <si>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</si>
  <si>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</si>
  <si>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</si>
  <si>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</si>
  <si>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</si>
  <si>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</si>
  <si>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</si>
  <si>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</si>
  <si>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</si>
  <si>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</si>
  <si>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</si>
  <si>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</si>
  <si>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</si>
  <si>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</si>
  <si>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</si>
  <si>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</si>
  <si>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</si>
  <si>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</si>
  <si>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</si>
  <si>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</si>
  <si>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</si>
  <si>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</si>
  <si>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</si>
  <si>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</si>
  <si>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</si>
  <si>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</si>
  <si>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</si>
  <si>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</si>
  <si>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</si>
  <si>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</si>
  <si>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</si>
  <si>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</si>
  <si>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</si>
  <si>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</si>
  <si>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</si>
  <si>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</si>
  <si>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</si>
  <si>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</si>
  <si>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</si>
  <si>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</si>
  <si>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</si>
  <si>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</si>
  <si>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</si>
  <si>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</si>
  <si>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</si>
  <si>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</si>
  <si>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</si>
  <si>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</si>
  <si>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</si>
  <si>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</si>
  <si>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</si>
  <si>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</si>
  <si>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</si>
  <si>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</si>
  <si>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</si>
  <si>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</si>
  <si>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</si>
  <si>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</si>
  <si>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</si>
  <si>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</si>
  <si>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</si>
  <si>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</si>
  <si>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</si>
  <si>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</si>
  <si>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</si>
  <si>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</si>
  <si>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</si>
  <si>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</si>
  <si>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</si>
  <si>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</si>
  <si>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</si>
  <si>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</si>
  <si>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</si>
  <si>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</si>
  <si>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</si>
  <si>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</si>
  <si>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</si>
  <si>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</si>
  <si>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</si>
  <si>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</si>
  <si>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</si>
  <si>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</si>
  <si>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</si>
  <si>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</si>
  <si>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</si>
  <si>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</si>
  <si>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</si>
  <si>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</si>
  <si>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</si>
  <si>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</si>
  <si>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</si>
  <si>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</si>
  <si>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</si>
  <si>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</si>
  <si>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</si>
  <si>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</si>
  <si>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</si>
  <si>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</si>
  <si>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</si>
  <si>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</si>
  <si>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</si>
  <si>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</si>
  <si>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</si>
  <si>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</si>
  <si>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</si>
  <si>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</si>
  <si>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</si>
  <si>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</si>
  <si>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</si>
  <si>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</si>
  <si>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</si>
  <si>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</si>
  <si>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</si>
  <si>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</si>
  <si>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</si>
  <si>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</si>
  <si>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</si>
  <si>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</si>
  <si>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</si>
  <si>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</si>
  <si>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</si>
  <si>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</si>
  <si>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</si>
  <si>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</si>
  <si>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</si>
  <si>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</si>
  <si>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</si>
  <si>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</si>
  <si>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</si>
  <si>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</si>
  <si>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</si>
  <si>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</si>
  <si>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</si>
  <si>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</si>
  <si>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</si>
  <si>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</si>
  <si>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</si>
  <si>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</si>
  <si>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</si>
  <si>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</si>
  <si>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</si>
  <si>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</si>
  <si>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</si>
  <si>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</si>
  <si>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</si>
  <si>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</si>
  <si>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</si>
  <si>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</si>
  <si>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</si>
  <si>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</si>
  <si>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</si>
  <si>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</si>
  <si>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</si>
  <si>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</si>
  <si>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</si>
  <si>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</si>
  <si>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</si>
  <si>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</si>
  <si>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</si>
  <si>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</si>
  <si>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</si>
  <si>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</si>
  <si>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</si>
  <si>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</si>
  <si>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</si>
  <si>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</si>
  <si>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</si>
  <si>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</si>
  <si>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</si>
  <si>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</si>
  <si>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</si>
  <si>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</si>
  <si>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</si>
  <si>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</si>
  <si>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</si>
  <si>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</si>
  <si>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</si>
  <si>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</si>
  <si>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</si>
  <si>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</si>
  <si>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</si>
  <si>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</si>
  <si>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</si>
  <si>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</si>
  <si>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</si>
  <si>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</si>
  <si>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</si>
  <si>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</si>
  <si>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</si>
  <si>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</si>
  <si>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</si>
  <si>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</si>
  <si>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</si>
  <si>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</si>
  <si>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</si>
  <si>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</si>
  <si>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</si>
  <si>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</si>
  <si>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</si>
  <si>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</si>
  <si>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</si>
  <si>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</si>
  <si>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</si>
  <si>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</si>
  <si>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</si>
  <si>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</si>
  <si>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</si>
  <si>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</si>
  <si>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</si>
  <si>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</si>
  <si>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</si>
  <si>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</si>
  <si>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</si>
  <si>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</si>
  <si>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</si>
  <si>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</si>
  <si>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</si>
  <si>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</si>
  <si>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</si>
  <si>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</si>
  <si>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</si>
  <si>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</si>
  <si>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</si>
  <si>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</si>
  <si>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</si>
  <si>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</si>
  <si>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</si>
  <si>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</si>
  <si>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</si>
  <si>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</si>
  <si>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</si>
  <si>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</si>
  <si>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</si>
  <si>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</si>
  <si>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</si>
  <si>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</si>
  <si>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</si>
  <si>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</si>
  <si>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</si>
  <si>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</si>
  <si>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</si>
  <si>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</si>
  <si>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</si>
  <si>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</si>
  <si>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</si>
  <si>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</si>
  <si>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</si>
  <si>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</si>
  <si>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</si>
  <si>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</si>
  <si>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</si>
  <si>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</si>
  <si>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</si>
  <si>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</si>
  <si>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</si>
  <si>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</si>
  <si>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</si>
  <si>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</si>
  <si>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</si>
  <si>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</si>
  <si>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</si>
  <si>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</si>
  <si>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</si>
  <si>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</si>
  <si>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</si>
  <si>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</si>
  <si>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</si>
  <si>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</si>
  <si>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</si>
  <si>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</si>
  <si>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</si>
  <si>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</si>
  <si>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</si>
  <si>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</si>
  <si>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</si>
  <si>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</si>
  <si>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</si>
  <si>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</si>
  <si>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</si>
  <si>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</si>
  <si>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</si>
  <si>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</si>
  <si>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</si>
  <si>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</si>
  <si>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</si>
  <si>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</si>
  <si>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</si>
  <si>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</si>
  <si>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</si>
  <si>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</si>
  <si>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</si>
  <si>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</si>
  <si>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</si>
  <si>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</si>
  <si>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</si>
  <si>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</si>
  <si>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</si>
  <si>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</si>
  <si>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</si>
  <si>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</si>
  <si>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</si>
  <si>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</si>
  <si>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</si>
  <si>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</si>
  <si>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</si>
  <si>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</si>
  <si>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</si>
  <si>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</si>
  <si>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</si>
  <si>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</si>
  <si>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</si>
  <si>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</si>
  <si>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</si>
  <si>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</si>
  <si>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</si>
  <si>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</si>
  <si>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</si>
  <si>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</si>
  <si>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</si>
  <si>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</si>
  <si>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</si>
  <si>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</si>
  <si>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</si>
  <si>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</si>
  <si>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</si>
  <si>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</si>
  <si>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</si>
  <si>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</si>
  <si>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</si>
  <si>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</si>
  <si>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</si>
  <si>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</si>
  <si>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</si>
  <si>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</si>
  <si>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</si>
  <si>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</si>
  <si>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</si>
  <si>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</si>
  <si>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</si>
  <si>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</si>
  <si>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</si>
  <si>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</si>
  <si>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</si>
  <si>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</si>
  <si>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</si>
  <si>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</si>
  <si>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</si>
  <si>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</si>
  <si>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</si>
  <si>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</si>
  <si>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</si>
  <si>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</si>
  <si>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</si>
  <si>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</si>
  <si>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</si>
  <si>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</si>
  <si>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</si>
  <si>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</si>
  <si>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</si>
  <si>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</si>
  <si>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</si>
  <si>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</si>
  <si>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</si>
  <si>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</si>
  <si>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</si>
  <si>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</si>
  <si>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</si>
  <si>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</si>
  <si>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</si>
  <si>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</si>
  <si>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</si>
  <si>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</si>
  <si>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</si>
  <si>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</si>
  <si>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</si>
  <si>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</si>
  <si>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</si>
  <si>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</si>
  <si>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</si>
  <si>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</si>
  <si>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</si>
  <si>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</si>
  <si>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</si>
  <si>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</si>
  <si>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</si>
  <si>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</si>
  <si>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</si>
  <si>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</si>
  <si>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</si>
  <si>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</si>
  <si>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</si>
  <si>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</si>
  <si>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</si>
  <si>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</si>
  <si>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</si>
  <si>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</si>
  <si>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</si>
  <si>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</si>
  <si>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</si>
  <si>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</si>
  <si>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</si>
  <si>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</si>
  <si>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</si>
  <si>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</si>
  <si>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</si>
  <si>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</si>
  <si>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</si>
  <si>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</si>
  <si>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</si>
  <si>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</si>
  <si>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</si>
  <si>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</si>
  <si>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</si>
  <si>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</si>
  <si>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</si>
  <si>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</si>
  <si>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</si>
  <si>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</si>
  <si>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</si>
  <si>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</si>
  <si>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</si>
  <si>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</si>
  <si>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</si>
  <si>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</si>
  <si>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</si>
  <si>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</si>
  <si>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</si>
  <si>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</si>
  <si>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</si>
  <si>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</si>
  <si>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</si>
  <si>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</si>
  <si>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</si>
  <si>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</si>
  <si>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</si>
  <si>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</si>
  <si>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</si>
  <si>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</si>
  <si>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</si>
  <si>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</si>
  <si>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</si>
  <si>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</si>
  <si>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</si>
  <si>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</si>
  <si>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</si>
  <si>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</si>
  <si>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</si>
  <si>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</si>
  <si>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</si>
  <si>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</si>
  <si>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</si>
  <si>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</si>
  <si>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</si>
  <si>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</si>
  <si>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</si>
  <si>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</si>
  <si>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</si>
  <si>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</si>
  <si>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</si>
  <si>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</si>
  <si>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</si>
  <si>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</si>
  <si>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</si>
  <si>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</si>
  <si>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</si>
  <si>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</si>
  <si>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</si>
  <si>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</si>
  <si>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</si>
  <si>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</si>
  <si>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</si>
  <si>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</si>
  <si>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</si>
  <si>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</si>
  <si>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</si>
  <si>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</si>
  <si>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</si>
  <si>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</si>
  <si>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</si>
  <si>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</si>
  <si>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</si>
  <si>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</si>
  <si>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</si>
  <si>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</si>
  <si>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</si>
  <si>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</si>
  <si>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</si>
  <si>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</si>
  <si>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</si>
  <si>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</si>
  <si>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</si>
  <si>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</si>
  <si>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</si>
  <si>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</si>
  <si>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</si>
  <si>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</si>
  <si>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</si>
  <si>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</si>
  <si>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</si>
  <si>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</si>
  <si>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</si>
  <si>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</si>
  <si>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</si>
  <si>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</si>
  <si>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</si>
  <si>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</si>
  <si>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</si>
  <si>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</si>
  <si>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</si>
  <si>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</si>
  <si>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</si>
  <si>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</si>
  <si>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</si>
  <si>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</si>
  <si>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</si>
  <si>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</si>
  <si>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</si>
  <si>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</si>
  <si>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</si>
  <si>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</si>
  <si>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</si>
  <si>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</si>
  <si>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</si>
  <si>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</si>
  <si>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</si>
  <si>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</si>
  <si>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</si>
  <si>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</si>
  <si>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</si>
  <si>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</si>
  <si>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</si>
  <si>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</si>
  <si>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</si>
  <si>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</si>
  <si>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</si>
  <si>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</si>
  <si>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</si>
  <si>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</si>
  <si>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</si>
  <si>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</si>
  <si>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</si>
  <si>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</si>
  <si>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</si>
  <si>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</si>
  <si>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</si>
  <si>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</si>
  <si>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</si>
  <si>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</si>
  <si>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</si>
  <si>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</si>
  <si>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</si>
  <si>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</si>
  <si>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</si>
  <si>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</si>
  <si>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</si>
  <si>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</si>
  <si>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</si>
  <si>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</si>
  <si>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</si>
  <si>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</si>
  <si>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</si>
  <si>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</si>
  <si>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</si>
  <si>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</si>
  <si>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</si>
  <si>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</si>
  <si>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</si>
  <si>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</si>
  <si>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</si>
  <si>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</si>
  <si>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</si>
  <si>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</si>
  <si>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</si>
  <si>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</si>
  <si>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</si>
  <si>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</si>
  <si>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</si>
  <si>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</si>
  <si>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</si>
  <si>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</si>
  <si>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</si>
  <si>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</si>
  <si>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</si>
  <si>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</si>
  <si>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</si>
  <si>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</si>
  <si>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</si>
  <si>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</si>
  <si>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</si>
  <si>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</si>
  <si>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</si>
  <si>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</si>
  <si>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</si>
  <si>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</si>
  <si>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</si>
  <si>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</si>
  <si>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</si>
  <si>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</si>
  <si>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</si>
  <si>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</si>
  <si>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</si>
  <si>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</si>
  <si>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</si>
  <si>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</si>
  <si>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</si>
  <si>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</si>
  <si>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</si>
  <si>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</si>
  <si>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</si>
  <si>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</si>
  <si>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</si>
  <si>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</si>
  <si>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</si>
  <si>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</si>
  <si>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</si>
  <si>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</si>
  <si>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</si>
  <si>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</si>
  <si>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</si>
  <si>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</si>
  <si>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</si>
  <si>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</si>
  <si>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</si>
  <si>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</si>
  <si>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</si>
  <si>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</si>
  <si>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</si>
  <si>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</si>
  <si>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</si>
  <si>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</si>
  <si>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</si>
  <si>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</si>
  <si>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</si>
  <si>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</si>
  <si>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</si>
  <si>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</si>
  <si>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</si>
  <si>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</si>
  <si>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</si>
  <si>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</si>
  <si>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</si>
  <si>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</si>
  <si>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</si>
  <si>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</si>
  <si>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</si>
  <si>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</si>
  <si>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</si>
  <si>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</si>
  <si>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</si>
  <si>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</si>
  <si>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</si>
  <si>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</si>
  <si>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</si>
  <si>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</si>
  <si>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</si>
  <si>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</si>
  <si>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</si>
  <si>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</si>
  <si>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</si>
  <si>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</si>
  <si>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</si>
  <si>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</si>
  <si>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</si>
  <si>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</si>
  <si>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</si>
  <si>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</si>
  <si>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</si>
  <si>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</si>
  <si>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</si>
  <si>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</si>
  <si>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</si>
  <si>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</si>
  <si>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</si>
  <si>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</si>
  <si>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</si>
  <si>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</si>
  <si>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</si>
  <si>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</si>
  <si>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</si>
  <si>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</si>
  <si>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</si>
  <si>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</si>
  <si>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</si>
  <si>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</si>
  <si>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</si>
  <si>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</si>
  <si>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</si>
  <si>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</si>
  <si>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</si>
  <si>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</si>
  <si>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</si>
  <si>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</si>
  <si>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</si>
  <si>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</si>
  <si>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</si>
  <si>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</si>
  <si>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</si>
  <si>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</si>
  <si>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</si>
  <si>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</si>
  <si>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</si>
  <si>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</si>
  <si>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</si>
  <si>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</si>
  <si>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</si>
  <si>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</si>
  <si>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</si>
  <si>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</si>
  <si>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</si>
  <si>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</si>
  <si>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</si>
  <si>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</si>
  <si>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</si>
  <si>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</si>
  <si>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</si>
  <si>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</si>
  <si>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</si>
  <si>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</si>
  <si>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</si>
  <si>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</si>
  <si>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</si>
  <si>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</si>
  <si>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</si>
  <si>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</si>
  <si>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</si>
  <si>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</si>
  <si>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</si>
  <si>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</si>
  <si>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</si>
  <si>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</si>
  <si>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</si>
  <si>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</si>
  <si>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</si>
  <si>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</si>
  <si>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</si>
  <si>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</si>
  <si>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</si>
  <si>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</si>
  <si>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</si>
  <si>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</si>
  <si>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</si>
  <si>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</si>
  <si>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</si>
  <si>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</si>
  <si>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</si>
  <si>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</si>
  <si>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</si>
  <si>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</si>
  <si>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</si>
  <si>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</si>
  <si>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</si>
  <si>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</si>
  <si>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</si>
  <si>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</si>
  <si>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</si>
  <si>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</si>
  <si>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</si>
  <si>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</si>
  <si>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</si>
  <si>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</si>
  <si>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</si>
  <si>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</si>
  <si>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</si>
  <si>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</si>
  <si>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</si>
  <si>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</si>
  <si>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</si>
  <si>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</si>
  <si>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</si>
  <si>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</si>
  <si>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</si>
  <si>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</si>
  <si>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</si>
  <si>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</si>
  <si>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</si>
  <si>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</si>
  <si>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</si>
  <si>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</si>
  <si>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</si>
  <si>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</si>
  <si>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</si>
  <si>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</si>
  <si>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</si>
  <si>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</si>
  <si>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</si>
  <si>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</si>
  <si>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</si>
  <si>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</si>
  <si>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</si>
  <si>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</si>
  <si>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</si>
  <si>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</si>
  <si>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</si>
  <si>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</si>
  <si>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</si>
  <si>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</si>
  <si>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</si>
  <si>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</si>
  <si>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</si>
  <si>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</si>
  <si>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</si>
  <si>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</si>
  <si>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</si>
  <si>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</si>
  <si>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</si>
  <si>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</si>
  <si>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</si>
  <si>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</si>
  <si>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</si>
  <si>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</si>
  <si>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</si>
  <si>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</si>
  <si>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</si>
  <si>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</si>
  <si>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</si>
  <si>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</si>
  <si>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</si>
  <si>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</si>
  <si>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</si>
  <si>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</si>
  <si>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</si>
  <si>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</si>
  <si>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</si>
  <si>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</si>
  <si>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</si>
  <si>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</si>
  <si>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</si>
  <si>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</si>
  <si>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</si>
  <si>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</si>
  <si>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</si>
  <si>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</si>
  <si>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</si>
  <si>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</si>
  <si>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</si>
  <si>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</si>
  <si>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</si>
  <si>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</si>
  <si>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</si>
  <si>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</si>
  <si>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</si>
  <si>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</si>
  <si>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</si>
  <si>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</si>
  <si>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</si>
  <si>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</si>
  <si>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</si>
  <si>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</si>
  <si>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</si>
  <si>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</si>
  <si>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</si>
  <si>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</si>
  <si>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</si>
  <si>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</si>
  <si>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</si>
  <si>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</si>
  <si>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</si>
  <si>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</si>
  <si>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</si>
  <si>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</si>
  <si>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</si>
  <si>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</si>
  <si>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</si>
  <si>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</si>
  <si>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</si>
  <si>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</si>
  <si>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</si>
  <si>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</si>
  <si>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</si>
  <si>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</si>
  <si>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</si>
  <si>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</si>
  <si>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</si>
  <si>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</si>
  <si>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</si>
  <si>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</si>
  <si>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</si>
  <si>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</si>
  <si>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</si>
  <si>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</si>
  <si>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</si>
  <si>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</si>
  <si>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</si>
  <si>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</si>
  <si>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</si>
  <si>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</si>
  <si>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</si>
  <si>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</si>
  <si>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</si>
  <si>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</si>
  <si>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</si>
  <si>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</si>
  <si>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</si>
  <si>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</si>
  <si>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</si>
  <si>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</si>
  <si>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</si>
  <si>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</si>
  <si>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</si>
  <si>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</si>
  <si>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</si>
  <si>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</si>
  <si>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</si>
  <si>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</si>
  <si>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</si>
  <si>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</si>
  <si>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</si>
  <si>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</si>
  <si>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</si>
  <si>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</si>
  <si>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</si>
  <si>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</si>
  <si>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</si>
  <si>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</si>
  <si>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</si>
  <si>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</si>
  <si>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</si>
  <si>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</si>
  <si>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</si>
  <si>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</si>
  <si>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</si>
  <si>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</si>
  <si>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</si>
  <si>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</si>
  <si>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</si>
  <si>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</si>
  <si>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</si>
  <si>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</si>
  <si>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</si>
  <si>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</si>
  <si>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</si>
  <si>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</si>
  <si>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</si>
  <si>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</si>
  <si>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</si>
  <si>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</si>
  <si>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</si>
  <si>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</si>
  <si>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</si>
  <si>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</si>
  <si>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</si>
  <si>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</si>
  <si>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</si>
  <si>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</si>
  <si>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</si>
  <si>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</si>
  <si>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</si>
  <si>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</si>
  <si>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</si>
  <si>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</si>
  <si>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</si>
  <si>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</si>
  <si>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</si>
  <si>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</si>
  <si>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</si>
  <si>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</si>
  <si>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</si>
  <si>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</si>
  <si>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</si>
  <si>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</si>
  <si>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</si>
  <si>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</si>
  <si>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</si>
  <si>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</si>
  <si>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</si>
  <si>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</si>
  <si>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</si>
  <si>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</si>
  <si>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</si>
  <si>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</si>
  <si>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</si>
  <si>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</si>
  <si>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</si>
  <si>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</si>
  <si>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</si>
  <si>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</si>
  <si>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</si>
  <si>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</si>
  <si>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</si>
  <si>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</si>
  <si>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</si>
  <si>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</si>
  <si>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</si>
  <si>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</si>
  <si>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</si>
  <si>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</si>
  <si>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</si>
  <si>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</si>
  <si>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</si>
  <si>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</si>
  <si>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</si>
  <si>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</si>
  <si>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</si>
  <si>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</si>
  <si>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</si>
  <si>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</si>
  <si>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</si>
  <si>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</si>
  <si>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</si>
  <si>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</si>
  <si>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</si>
  <si>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</si>
  <si>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</si>
  <si>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</si>
  <si>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</si>
  <si>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</si>
  <si>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</si>
  <si>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</si>
  <si>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</si>
  <si>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</si>
  <si>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</si>
  <si>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</si>
  <si>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</si>
  <si>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</si>
  <si>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</si>
  <si>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</si>
  <si>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</si>
  <si>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</si>
  <si>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</si>
  <si>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</si>
  <si>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</si>
  <si>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</si>
  <si>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</si>
  <si>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</si>
  <si>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</si>
  <si>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</si>
  <si>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</si>
  <si>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</si>
  <si>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</si>
  <si>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</si>
  <si>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</si>
  <si>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</si>
  <si>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</si>
  <si>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</si>
  <si>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</si>
  <si>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</si>
  <si>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</si>
  <si>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</si>
  <si>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</si>
  <si>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</si>
  <si>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</si>
  <si>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</si>
  <si>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</si>
  <si>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</si>
  <si>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</si>
  <si>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</si>
  <si>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</si>
  <si>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</si>
  <si>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</si>
  <si>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</si>
  <si>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</si>
  <si>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</si>
  <si>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</si>
  <si>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</si>
  <si>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</si>
  <si>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</si>
  <si>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</si>
  <si>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</si>
  <si>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</si>
  <si>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</si>
  <si>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</si>
  <si>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</si>
  <si>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</si>
  <si>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</si>
  <si>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</si>
  <si>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</si>
  <si>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</si>
  <si>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</si>
  <si>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</si>
  <si>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</si>
  <si>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</si>
  <si>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</si>
  <si>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</si>
  <si>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</si>
  <si>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</si>
  <si>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</si>
  <si>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</si>
  <si>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</si>
  <si>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</si>
  <si>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</si>
  <si>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</si>
  <si>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</si>
  <si>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</si>
  <si>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</si>
  <si>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</si>
  <si>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</si>
  <si>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</si>
  <si>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</si>
  <si>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</si>
  <si>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</si>
  <si>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</si>
  <si>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</si>
  <si>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</si>
  <si>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</si>
  <si>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</si>
  <si>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</si>
  <si>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</si>
  <si>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</si>
  <si>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</si>
  <si>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</si>
  <si>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</si>
  <si>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</si>
  <si>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</si>
  <si>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</si>
  <si>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</si>
  <si>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</si>
  <si>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</si>
  <si>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</si>
  <si>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</si>
  <si>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</si>
  <si>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</si>
  <si>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</si>
  <si>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</si>
  <si>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</si>
  <si>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</si>
  <si>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</si>
  <si>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</si>
  <si>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</si>
  <si>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</si>
  <si>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</si>
  <si>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</si>
  <si>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</si>
  <si>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</si>
  <si>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</si>
  <si>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</si>
  <si>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</si>
  <si>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</si>
  <si>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</si>
  <si>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</si>
  <si>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</si>
  <si>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</si>
  <si>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</si>
  <si>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</si>
  <si>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</si>
  <si>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</si>
  <si>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</si>
  <si>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</si>
  <si>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</si>
  <si>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</si>
  <si>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</si>
  <si>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</si>
  <si>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</si>
  <si>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</si>
  <si>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</si>
  <si>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</si>
  <si>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</si>
  <si>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</si>
  <si>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</si>
  <si>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</si>
  <si>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</si>
  <si>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</si>
  <si>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</si>
  <si>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</si>
  <si>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</si>
  <si>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</si>
  <si>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</si>
  <si>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</si>
  <si>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</si>
  <si>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</si>
  <si>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</si>
  <si>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</si>
  <si>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</si>
  <si>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</si>
  <si>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</si>
  <si>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</si>
  <si>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</si>
  <si>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</si>
  <si>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</si>
  <si>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</si>
  <si>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</si>
  <si>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</si>
  <si>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</si>
  <si>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</si>
  <si>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</si>
  <si>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</si>
  <si>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</si>
  <si>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</si>
  <si>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</si>
  <si>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</si>
  <si>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</si>
  <si>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</si>
  <si>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</si>
  <si>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</si>
  <si>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</si>
  <si>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</si>
  <si>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</si>
  <si>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</si>
  <si>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</si>
  <si>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</si>
  <si>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</si>
  <si>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</si>
  <si>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</si>
  <si>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</si>
  <si>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</si>
  <si>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</si>
  <si>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</si>
  <si>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</si>
  <si>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</si>
  <si>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</si>
  <si>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</si>
  <si>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</si>
  <si>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</si>
  <si>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</si>
  <si>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</si>
  <si>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</si>
  <si>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</si>
  <si>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</si>
  <si>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</si>
  <si>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</si>
  <si>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</si>
  <si>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</si>
  <si>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</si>
  <si>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</si>
  <si>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</si>
  <si>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</si>
  <si>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</si>
  <si>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</si>
  <si>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</si>
  <si>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</si>
  <si>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</si>
  <si>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</si>
  <si>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</si>
  <si>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</si>
  <si>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</si>
  <si>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</si>
  <si>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</si>
  <si>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</si>
  <si>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</si>
  <si>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</si>
  <si>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</si>
  <si>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</si>
  <si>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</si>
  <si>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</si>
  <si>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</si>
  <si>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</si>
  <si>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</si>
  <si>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</si>
  <si>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</si>
  <si>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</si>
  <si>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</si>
  <si>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</si>
  <si>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</si>
  <si>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</si>
  <si>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</si>
  <si>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</si>
  <si>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</si>
  <si>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</si>
  <si>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</si>
  <si>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</si>
  <si>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</si>
  <si>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</si>
  <si>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</si>
  <si>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</si>
  <si>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</si>
  <si>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</si>
  <si>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</si>
  <si>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</si>
  <si>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</si>
  <si>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</si>
  <si>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</si>
  <si>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</si>
  <si>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</si>
  <si>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</si>
  <si>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</si>
  <si>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</si>
  <si>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</si>
  <si>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</si>
  <si>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</si>
  <si>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</si>
  <si>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</si>
  <si>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</si>
  <si>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</si>
  <si>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</si>
  <si>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</si>
  <si>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</si>
  <si>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</si>
  <si>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</si>
  <si>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</si>
  <si>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</si>
  <si>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</si>
  <si>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</si>
  <si>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</si>
  <si>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</si>
  <si>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</si>
  <si>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</si>
  <si>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</si>
  <si>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</si>
  <si>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</si>
  <si>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</si>
  <si>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</si>
  <si>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</si>
  <si>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</si>
  <si>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</si>
  <si>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</si>
  <si>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</si>
  <si>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</si>
  <si>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</si>
  <si>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</si>
  <si>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</si>
  <si>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</si>
  <si>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</si>
  <si>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</si>
  <si>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</si>
  <si>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</si>
  <si>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</si>
  <si>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</si>
  <si>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</si>
  <si>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</si>
  <si>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</si>
  <si>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</si>
  <si>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</si>
  <si>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</si>
  <si>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</si>
  <si>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</si>
  <si>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</si>
  <si>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</si>
  <si>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</si>
  <si>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</si>
  <si>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</si>
  <si>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</si>
  <si>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</si>
  <si>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</si>
  <si>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</si>
  <si>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</si>
  <si>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</si>
  <si>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</si>
  <si>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</si>
  <si>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</si>
  <si>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</si>
  <si>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</si>
  <si>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</si>
  <si>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</si>
  <si>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</si>
  <si>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</si>
  <si>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</si>
  <si>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</si>
  <si>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</si>
  <si>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</si>
  <si>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</si>
  <si>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</si>
  <si>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</si>
  <si>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</si>
  <si>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</si>
  <si>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</si>
  <si>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</si>
  <si>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</si>
  <si>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</si>
  <si>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</si>
  <si>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</si>
  <si>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</si>
  <si>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</si>
  <si>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</si>
  <si>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</si>
  <si>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</si>
  <si>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</si>
  <si>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</si>
  <si>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</si>
  <si>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</si>
  <si>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</si>
  <si>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</si>
  <si>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</si>
  <si>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</si>
  <si>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</si>
  <si>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</si>
  <si>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</si>
  <si>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</si>
  <si>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</si>
  <si>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</si>
  <si>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</si>
  <si>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</si>
  <si>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</si>
  <si>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</si>
  <si>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</si>
  <si>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</si>
  <si>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</si>
  <si>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</si>
  <si>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</si>
  <si>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</si>
  <si>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</si>
  <si>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</si>
  <si>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</si>
  <si>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</si>
  <si>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</si>
  <si>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</si>
  <si>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</si>
  <si>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</si>
  <si>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</si>
  <si>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</si>
  <si>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</si>
  <si>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</si>
  <si>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</si>
  <si>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</si>
  <si>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</si>
  <si>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</si>
  <si>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</si>
  <si>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</si>
  <si>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</si>
  <si>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</si>
  <si>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</si>
  <si>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</si>
  <si>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</si>
  <si>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</si>
  <si>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</si>
  <si>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</si>
  <si>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</si>
  <si>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</si>
  <si>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</si>
  <si>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</si>
  <si>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</si>
  <si>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</si>
  <si>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</si>
  <si>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</si>
  <si>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</si>
  <si>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</si>
  <si>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</si>
  <si>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</si>
  <si>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</si>
  <si>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</si>
  <si>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</si>
  <si>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</si>
  <si>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</si>
  <si>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</si>
  <si>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</si>
  <si>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</si>
  <si>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</si>
  <si>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</si>
  <si>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</si>
  <si>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</si>
  <si>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</si>
  <si>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</si>
  <si>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</si>
  <si>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</si>
  <si>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</si>
  <si>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</si>
  <si>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</si>
  <si>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</si>
  <si>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</si>
  <si>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</si>
  <si>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</si>
  <si>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</si>
  <si>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</si>
  <si>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</si>
  <si>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</si>
  <si>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</si>
  <si>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</si>
  <si>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</si>
  <si>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</si>
  <si>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</si>
  <si>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</si>
  <si>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</si>
  <si>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</si>
  <si>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</si>
  <si>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</si>
  <si>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</si>
  <si>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</si>
  <si>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</si>
  <si>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</si>
  <si>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</si>
  <si>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</si>
  <si>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</si>
  <si>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</si>
  <si>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</si>
  <si>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</si>
  <si>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</si>
  <si>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</si>
  <si>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</si>
  <si>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</si>
  <si>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</si>
  <si>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</si>
  <si>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</si>
  <si>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</si>
  <si>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</si>
  <si>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</si>
  <si>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</si>
  <si>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</si>
  <si>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</si>
  <si>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</si>
  <si>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</si>
  <si>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</si>
  <si>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</si>
  <si>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</si>
  <si>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</si>
  <si>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</si>
  <si>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</si>
  <si>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</si>
  <si>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</si>
  <si>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</si>
  <si>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</si>
  <si>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</si>
  <si>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</si>
  <si>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</si>
  <si>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</si>
  <si>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</si>
  <si>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</si>
  <si>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</si>
  <si>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</si>
  <si>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</si>
  <si>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</si>
  <si>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</si>
  <si>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</si>
  <si>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</si>
  <si>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</si>
  <si>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</si>
  <si>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</si>
  <si>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</si>
  <si>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</si>
  <si>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</si>
  <si>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</si>
  <si>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</si>
  <si>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</si>
  <si>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</si>
  <si>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</si>
  <si>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</si>
  <si>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</si>
  <si>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</si>
  <si>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</si>
  <si>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</si>
  <si>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</si>
  <si>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</si>
  <si>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</si>
  <si>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</si>
  <si>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</si>
  <si>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</si>
  <si>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</si>
  <si>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</si>
  <si>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</si>
  <si>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</si>
  <si>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</si>
  <si>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</si>
  <si>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</si>
  <si>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</si>
  <si>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</si>
  <si>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</si>
  <si>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</si>
  <si>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</si>
  <si>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</si>
  <si>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</si>
  <si>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</si>
  <si>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</si>
  <si>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</si>
  <si>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</si>
  <si>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</si>
  <si>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</si>
  <si>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</si>
  <si>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</si>
  <si>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</si>
  <si>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</si>
  <si>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</si>
  <si>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</si>
  <si>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</si>
  <si>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</si>
  <si>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</si>
  <si>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</si>
  <si>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</si>
  <si>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</si>
  <si>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</si>
  <si>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</si>
  <si>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</si>
  <si>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</si>
  <si>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</si>
  <si>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</si>
  <si>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</si>
  <si>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</si>
  <si>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</si>
  <si>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</si>
  <si>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</si>
  <si>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</si>
  <si>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</si>
  <si>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</si>
  <si>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</si>
  <si>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</si>
  <si>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</si>
  <si>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</si>
  <si>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</si>
  <si>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</si>
  <si>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</si>
  <si>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</si>
  <si>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</si>
  <si>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</si>
  <si>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</si>
  <si>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</si>
  <si>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</si>
  <si>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</si>
  <si>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</si>
  <si>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</si>
  <si>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</si>
  <si>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</si>
  <si>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</si>
  <si>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</si>
  <si>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</si>
  <si>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</si>
  <si>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</si>
  <si>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</si>
  <si>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</si>
  <si>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</si>
  <si>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</si>
  <si>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</si>
  <si>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</si>
  <si>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</si>
  <si>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</si>
  <si>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</si>
  <si>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</si>
  <si>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</si>
  <si>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</si>
  <si>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</si>
  <si>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</si>
  <si>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</si>
  <si>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</si>
  <si>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</si>
  <si>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</si>
  <si>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</si>
  <si>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</si>
  <si>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</si>
  <si>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</si>
  <si>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</si>
  <si>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</si>
  <si>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</si>
  <si>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</si>
  <si>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</si>
  <si>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</si>
  <si>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</si>
  <si>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</si>
  <si>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</si>
  <si>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</si>
  <si>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</si>
  <si>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</si>
  <si>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</si>
  <si>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</si>
  <si>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</si>
  <si>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</si>
  <si>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</si>
  <si>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</si>
  <si>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</si>
  <si>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</si>
  <si>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</si>
  <si>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</si>
  <si>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</si>
  <si>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</si>
  <si>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</si>
  <si>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</si>
  <si>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</si>
  <si>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</si>
  <si>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</si>
  <si>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</si>
  <si>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</si>
  <si>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</si>
  <si>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</si>
  <si>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</si>
  <si>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</si>
  <si>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</si>
  <si>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</si>
  <si>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</si>
  <si>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</si>
  <si>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</si>
  <si>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</si>
  <si>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</si>
  <si>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</si>
  <si>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</si>
  <si>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</si>
  <si>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</si>
  <si>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</si>
  <si>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</si>
  <si>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</si>
  <si>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</si>
  <si>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</si>
  <si>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</si>
  <si>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</si>
  <si>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</si>
  <si>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</si>
  <si>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</si>
  <si>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</si>
  <si>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</si>
  <si>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</si>
  <si>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</si>
  <si>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</si>
  <si>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</si>
  <si>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</si>
  <si>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</si>
  <si>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</si>
  <si>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</si>
  <si>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</si>
  <si>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</si>
  <si>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</si>
  <si>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</si>
  <si>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</si>
  <si>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</si>
  <si>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</si>
  <si>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</si>
  <si>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</si>
  <si>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</si>
  <si>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</si>
  <si>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</si>
  <si>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</si>
  <si>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</si>
  <si>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</si>
  <si>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</si>
  <si>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</si>
  <si>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</si>
  <si>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</si>
  <si>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</si>
  <si>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</si>
  <si>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</si>
  <si>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</si>
  <si>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</si>
  <si>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</si>
  <si>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</si>
  <si>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</si>
  <si>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</si>
  <si>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</si>
  <si>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</si>
  <si>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</si>
  <si>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</si>
  <si>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</si>
  <si>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</si>
  <si>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</si>
  <si>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</si>
  <si>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</si>
  <si>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</si>
  <si>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</si>
  <si>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</si>
  <si>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</si>
  <si>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</si>
  <si>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</si>
  <si>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</si>
  <si>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</si>
  <si>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</si>
  <si>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</si>
  <si>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</si>
  <si>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</si>
  <si>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</si>
  <si>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</si>
  <si>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</si>
  <si>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</si>
  <si>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</si>
  <si>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</si>
  <si>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</si>
  <si>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</si>
  <si>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</si>
  <si>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</si>
  <si>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</si>
  <si>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</si>
  <si>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</si>
  <si>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</si>
  <si>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</si>
  <si>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</si>
  <si>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</si>
  <si>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</si>
  <si>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</si>
  <si>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</si>
  <si>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</si>
  <si>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</si>
  <si>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</si>
  <si>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</si>
  <si>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</si>
  <si>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</si>
  <si>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</si>
  <si>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</si>
  <si>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</si>
  <si>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</si>
  <si>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</si>
  <si>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</si>
  <si>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</si>
  <si>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</si>
  <si>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</si>
  <si>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</si>
  <si>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</si>
  <si>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</si>
  <si>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</si>
  <si>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</si>
  <si>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</si>
  <si>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</si>
  <si>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</si>
  <si>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</si>
  <si>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</si>
  <si>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</si>
  <si>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</si>
  <si>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</si>
  <si>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</si>
  <si>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</si>
  <si>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</si>
  <si>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</si>
  <si>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</si>
  <si>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</si>
  <si>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</si>
  <si>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</si>
  <si>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</si>
  <si>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</si>
  <si>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</si>
  <si>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</si>
  <si>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</si>
  <si>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</si>
  <si>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</si>
  <si>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</si>
  <si>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</si>
  <si>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</si>
  <si>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</si>
  <si>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</si>
  <si>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</si>
  <si>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</si>
  <si>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</si>
  <si>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</si>
  <si>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</si>
  <si>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</si>
  <si>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</si>
  <si>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</si>
  <si>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</si>
  <si>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</si>
  <si>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</si>
  <si>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</si>
  <si>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</si>
  <si>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</si>
  <si>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</si>
  <si>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</si>
  <si>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</si>
  <si>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</si>
  <si>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</si>
  <si>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</si>
  <si>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</si>
  <si>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</si>
  <si>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</si>
  <si>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</si>
  <si>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</si>
  <si>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</si>
  <si>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</si>
  <si>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</si>
  <si>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</si>
  <si>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</si>
  <si>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</si>
  <si>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</si>
  <si>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</si>
  <si>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</si>
  <si>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</si>
  <si>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</si>
  <si>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</si>
  <si>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</si>
  <si>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</si>
  <si>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</si>
  <si>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</si>
  <si>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</si>
  <si>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</si>
  <si>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</si>
  <si>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</si>
  <si>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</si>
  <si>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</si>
  <si>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</si>
  <si>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</si>
  <si>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</si>
  <si>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</si>
  <si>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</si>
  <si>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</si>
  <si>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</si>
  <si>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</si>
  <si>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</si>
  <si>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</si>
  <si>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</si>
  <si>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</si>
  <si>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</si>
  <si>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</si>
  <si>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</si>
  <si>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</si>
  <si>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</si>
  <si>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</si>
  <si>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</si>
  <si>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</si>
  <si>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</si>
  <si>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</si>
  <si>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</si>
  <si>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</si>
  <si>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</si>
  <si>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</si>
  <si>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</si>
  <si>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</si>
  <si>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</si>
  <si>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</si>
  <si>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</si>
  <si>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</si>
  <si>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</si>
  <si>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</si>
  <si>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</si>
  <si>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</si>
  <si>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</si>
  <si>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</si>
  <si>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</si>
  <si>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</si>
  <si>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</si>
  <si>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</si>
  <si>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</si>
  <si>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</si>
  <si>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</si>
  <si>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</si>
  <si>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</si>
  <si>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</si>
  <si>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</si>
  <si>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</si>
  <si>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</si>
  <si>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</si>
  <si>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</si>
  <si>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</si>
  <si>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</si>
  <si>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</si>
  <si>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</si>
  <si>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</si>
  <si>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</si>
  <si>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</si>
  <si>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</si>
  <si>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</si>
  <si>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</si>
  <si>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</si>
  <si>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</si>
  <si>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</si>
  <si>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</si>
  <si>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</si>
  <si>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</si>
  <si>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</si>
  <si>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</si>
  <si>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</si>
  <si>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</si>
  <si>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</si>
  <si>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</si>
  <si>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</si>
  <si>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</si>
  <si>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</si>
  <si>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</si>
  <si>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</si>
  <si>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</si>
  <si>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</si>
  <si>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</si>
  <si>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</si>
  <si>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</si>
  <si>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</si>
  <si>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</si>
  <si>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</si>
  <si>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</si>
  <si>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</si>
  <si>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</si>
  <si>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</si>
  <si>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</si>
  <si>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</si>
  <si>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</si>
  <si>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</si>
  <si>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</si>
  <si>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</si>
  <si>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</si>
  <si>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</si>
  <si>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</si>
  <si>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</si>
  <si>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</si>
  <si>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</si>
  <si>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</si>
  <si>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</si>
  <si>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</si>
  <si>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</si>
  <si>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</si>
  <si>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</si>
  <si>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</si>
  <si>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</si>
  <si>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</si>
  <si>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</si>
  <si>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</si>
  <si>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</si>
  <si>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</si>
  <si>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</si>
  <si>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</si>
  <si>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</si>
  <si>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</si>
  <si>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</si>
  <si>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</si>
  <si>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</si>
  <si>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</si>
  <si>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</si>
  <si>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</si>
  <si>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</si>
  <si>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</si>
  <si>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</si>
  <si>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</si>
  <si>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</si>
  <si>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</si>
  <si>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</si>
  <si>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</si>
  <si>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</si>
  <si>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</si>
  <si>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</si>
  <si>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</si>
  <si>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</si>
  <si>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</si>
  <si>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</si>
  <si>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</si>
  <si>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</si>
  <si>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</si>
  <si>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</si>
  <si>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</si>
  <si>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</si>
  <si>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</si>
  <si>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</si>
  <si>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</si>
  <si>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</si>
  <si>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</si>
  <si>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</si>
  <si>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</si>
  <si>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</si>
  <si>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</si>
  <si>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</si>
  <si>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</si>
  <si>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</si>
  <si>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</si>
  <si>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</si>
  <si>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</si>
  <si>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</si>
  <si>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</si>
  <si>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</si>
  <si>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</si>
  <si>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</si>
  <si>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</si>
  <si>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</si>
  <si>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</si>
  <si>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</si>
  <si>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</si>
  <si>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</si>
  <si>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</si>
  <si>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</si>
  <si>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</si>
  <si>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</si>
  <si>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</si>
  <si>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</si>
  <si>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</si>
  <si>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</si>
  <si>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</si>
  <si>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</si>
  <si>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</si>
  <si>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</si>
  <si>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</si>
  <si>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</si>
  <si>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</si>
  <si>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</si>
  <si>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</si>
  <si>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</si>
  <si>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</si>
  <si>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</si>
  <si>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</si>
  <si>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</si>
  <si>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</si>
  <si>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</si>
  <si>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</si>
  <si>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</si>
  <si>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</si>
  <si>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</si>
  <si>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</si>
  <si>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</si>
  <si>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</si>
  <si>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</si>
  <si>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</si>
  <si>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</si>
  <si>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</si>
  <si>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</si>
  <si>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</si>
  <si>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</si>
  <si>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</si>
  <si>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</si>
  <si>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</si>
  <si>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</si>
  <si>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</si>
  <si>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</si>
  <si>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</si>
  <si>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</si>
  <si>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</si>
  <si>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</si>
  <si>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</si>
  <si>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</si>
  <si>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</si>
  <si>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</si>
  <si>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</si>
  <si>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</si>
  <si>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</si>
  <si>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</si>
  <si>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</si>
  <si>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</si>
  <si>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</si>
  <si>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</si>
  <si>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</si>
  <si>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</si>
  <si>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</si>
  <si>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</si>
  <si>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</si>
  <si>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</si>
  <si>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</si>
  <si>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</si>
  <si>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</si>
  <si>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</si>
  <si>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</si>
  <si>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</si>
  <si>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</si>
  <si>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</si>
  <si>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</si>
  <si>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</si>
  <si>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</si>
  <si>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</si>
  <si>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</si>
  <si>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</si>
  <si>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</si>
  <si>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</si>
  <si>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</si>
  <si>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</si>
  <si>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</si>
  <si>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</si>
  <si>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</si>
  <si>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</si>
  <si>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</si>
  <si>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</si>
  <si>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</si>
  <si>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</si>
  <si>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</si>
  <si>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</si>
  <si>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</si>
  <si>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</si>
  <si>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</si>
  <si>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</si>
  <si>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</si>
  <si>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</si>
  <si>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</si>
  <si>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</si>
  <si>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</si>
  <si>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</si>
  <si>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</si>
  <si>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</si>
  <si>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</si>
  <si>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</si>
  <si>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</si>
  <si>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</si>
  <si>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</si>
  <si>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</si>
  <si>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</si>
  <si>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</si>
  <si>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</si>
  <si>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</si>
  <si>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</si>
  <si>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</si>
  <si>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</si>
  <si>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</si>
  <si>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</si>
  <si>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</si>
  <si>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</si>
  <si>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</si>
  <si>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</si>
  <si>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</si>
  <si>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</si>
  <si>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</si>
  <si>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</si>
  <si>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</si>
  <si>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</si>
  <si>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</si>
  <si>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</si>
  <si>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</si>
  <si>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</si>
  <si>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</si>
  <si>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</si>
  <si>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</si>
  <si>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</si>
  <si>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</si>
  <si>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</si>
  <si>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</si>
  <si>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</si>
  <si>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</si>
  <si>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</si>
  <si>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</si>
  <si>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</si>
  <si>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</si>
  <si>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</si>
  <si>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</si>
  <si>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</si>
  <si>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</si>
  <si>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</si>
  <si>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</si>
  <si>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</si>
  <si>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</si>
  <si>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</si>
  <si>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</si>
  <si>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</si>
  <si>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</si>
  <si>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</si>
  <si>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</si>
  <si>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</si>
  <si>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</si>
  <si>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</si>
  <si>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</si>
  <si>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</si>
  <si>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</si>
  <si>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</si>
  <si>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</si>
  <si>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</si>
  <si>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</si>
  <si>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</si>
  <si>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</si>
  <si>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</si>
  <si>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</si>
  <si>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</si>
  <si>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</si>
  <si>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</si>
  <si>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</si>
  <si>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</si>
  <si>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</si>
  <si>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</si>
  <si>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</si>
  <si>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</si>
  <si>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</si>
  <si>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</si>
  <si>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</si>
  <si>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</si>
  <si>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</si>
  <si>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</si>
  <si>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</si>
  <si>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</si>
  <si>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</si>
  <si>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</si>
  <si>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</si>
  <si>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</si>
  <si>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</si>
  <si>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</si>
  <si>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</si>
  <si>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</si>
  <si>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</si>
  <si>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</si>
  <si>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</si>
  <si>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</si>
  <si>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</si>
  <si>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</si>
  <si>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</si>
  <si>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</si>
  <si>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</si>
  <si>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</si>
  <si>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</si>
  <si>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</si>
  <si>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</si>
  <si>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</si>
  <si>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</si>
  <si>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</si>
  <si>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</si>
  <si>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</si>
  <si>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</si>
  <si>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</si>
  <si>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</si>
  <si>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</si>
  <si>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</si>
  <si>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</si>
  <si>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</si>
  <si>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</si>
  <si>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</si>
  <si>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</si>
  <si>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</si>
  <si>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</si>
  <si>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</si>
  <si>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</si>
  <si>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</si>
  <si>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</si>
  <si>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</si>
  <si>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</si>
  <si>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</si>
  <si>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</si>
  <si>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</si>
  <si>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</si>
  <si>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</si>
  <si>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</si>
  <si>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</si>
  <si>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</si>
  <si>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</si>
  <si>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</si>
  <si>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</si>
  <si>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</si>
  <si>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</si>
  <si>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</si>
  <si>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</si>
  <si>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</si>
  <si>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</si>
  <si>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</si>
  <si>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</si>
  <si>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</si>
  <si>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</si>
  <si>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</si>
  <si>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</si>
  <si>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</si>
  <si>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</si>
  <si>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</si>
  <si>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</si>
  <si>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</si>
  <si>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</si>
  <si>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</si>
  <si>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</si>
  <si>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</si>
  <si>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</si>
  <si>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</si>
  <si>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</si>
  <si>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</si>
  <si>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</si>
  <si>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</si>
  <si>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</si>
  <si>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</si>
  <si>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</si>
  <si>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</si>
  <si>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</si>
  <si>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</si>
  <si>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</si>
  <si>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</si>
  <si>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</si>
  <si>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</si>
  <si>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</si>
  <si>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</si>
  <si>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</si>
  <si>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</si>
  <si>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</si>
  <si>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</si>
  <si>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</si>
  <si>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</si>
  <si>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</si>
  <si>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</si>
  <si>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</si>
  <si>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</si>
  <si>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</si>
  <si>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</si>
  <si>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</si>
  <si>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</si>
  <si>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</si>
  <si>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</si>
  <si>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</si>
  <si>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</si>
  <si>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</si>
  <si>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</si>
  <si>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</si>
  <si>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</si>
  <si>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</si>
  <si>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</si>
  <si>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</si>
  <si>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</si>
  <si>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</si>
  <si>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</si>
  <si>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</si>
  <si>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</si>
  <si>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</si>
  <si>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</si>
  <si>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</si>
  <si>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</si>
  <si>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</si>
  <si>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</si>
  <si>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</si>
  <si>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</si>
  <si>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</si>
  <si>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</si>
  <si>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</si>
  <si>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</si>
  <si>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</si>
  <si>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</si>
  <si>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</si>
  <si>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</si>
  <si>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</si>
  <si>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</si>
  <si>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</si>
  <si>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</si>
  <si>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</si>
  <si>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</si>
  <si>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</si>
  <si>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</si>
  <si>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</si>
  <si>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</si>
  <si>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</si>
  <si>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</si>
  <si>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</si>
  <si>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</si>
  <si>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</si>
  <si>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</si>
  <si>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</si>
  <si>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</si>
  <si>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</si>
  <si>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</si>
  <si>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</si>
  <si>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</si>
  <si>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</si>
  <si>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</si>
  <si>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</si>
  <si>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</si>
  <si>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</si>
  <si>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</si>
  <si>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</si>
  <si>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</si>
  <si>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</si>
  <si>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</si>
  <si>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</si>
  <si>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</si>
  <si>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</si>
  <si>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</si>
  <si>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</si>
  <si>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</si>
  <si>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</si>
  <si>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</si>
  <si>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</si>
  <si>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</si>
  <si>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</si>
  <si>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</si>
  <si>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</si>
  <si>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</si>
  <si>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</si>
  <si>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</si>
  <si>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</si>
  <si>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</si>
  <si>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</si>
  <si>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</si>
  <si>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</si>
  <si>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</si>
  <si>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</si>
  <si>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</si>
  <si>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</si>
  <si>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</si>
  <si>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</si>
  <si>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</si>
  <si>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</si>
  <si>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</si>
  <si>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</si>
  <si>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</si>
  <si>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</si>
  <si>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</si>
  <si>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</si>
  <si>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</si>
  <si>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</si>
  <si>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</si>
  <si>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</si>
  <si>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</si>
  <si>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</si>
  <si>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</si>
  <si>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</si>
  <si>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</si>
  <si>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</si>
  <si>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</si>
  <si>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</si>
  <si>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</si>
  <si>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</si>
  <si>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</si>
  <si>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</si>
  <si>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</si>
  <si>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</si>
  <si>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</si>
  <si>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</si>
  <si>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</si>
  <si>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</si>
  <si>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</si>
  <si>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</si>
  <si>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</si>
  <si>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</si>
  <si>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</si>
  <si>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</si>
  <si>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</si>
  <si>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</si>
  <si>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</si>
  <si>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</si>
  <si>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</si>
  <si>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</si>
  <si>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</si>
  <si>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</si>
  <si>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</si>
  <si>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</si>
  <si>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</si>
  <si>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</si>
  <si>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</si>
  <si>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</si>
  <si>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</si>
  <si>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</si>
  <si>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</si>
  <si>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</si>
  <si>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</si>
  <si>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</si>
  <si>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</si>
  <si>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</si>
  <si>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</si>
  <si>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</si>
  <si>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</si>
  <si>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</si>
  <si>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</si>
  <si>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</si>
  <si>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</si>
  <si>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</si>
  <si>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</si>
  <si>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</si>
  <si>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</si>
  <si>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</si>
  <si>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</si>
  <si>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</si>
  <si>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</si>
  <si>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</si>
  <si>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</si>
  <si>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</si>
  <si>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</si>
  <si>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</si>
  <si>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</si>
  <si>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</si>
  <si>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</si>
  <si>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</si>
  <si>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</si>
  <si>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</si>
  <si>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</si>
  <si>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</si>
  <si>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</si>
  <si>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</si>
  <si>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</si>
  <si>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</si>
  <si>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</si>
  <si>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</si>
  <si>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</si>
  <si>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</si>
  <si>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</si>
  <si>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</si>
  <si>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</si>
  <si>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</si>
  <si>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</si>
  <si>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</si>
  <si>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</si>
  <si>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</si>
  <si>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</si>
  <si>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</si>
  <si>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</si>
  <si>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</si>
  <si>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</si>
  <si>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</si>
  <si>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</si>
  <si>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</si>
  <si>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</si>
  <si>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</si>
  <si>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</si>
  <si>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</si>
  <si>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</si>
  <si>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</si>
  <si>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</si>
  <si>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</si>
  <si>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</si>
  <si>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</si>
  <si>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</si>
  <si>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</si>
  <si>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</si>
  <si>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</si>
  <si>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</si>
  <si>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</si>
  <si>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</si>
  <si>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</si>
  <si>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</si>
  <si>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</si>
  <si>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</si>
  <si>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</si>
  <si>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</si>
  <si>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</si>
  <si>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</si>
  <si>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</si>
  <si>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</si>
  <si>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</si>
  <si>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</si>
  <si>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</si>
  <si>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</si>
  <si>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</si>
  <si>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</si>
  <si>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</si>
  <si>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</si>
  <si>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</si>
  <si>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</si>
  <si>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</si>
  <si>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</si>
  <si>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</si>
  <si>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</si>
  <si>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</si>
  <si>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</si>
  <si>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</si>
  <si>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</si>
  <si>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</si>
  <si>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</si>
  <si>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</si>
  <si>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</si>
  <si>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</si>
  <si>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</si>
  <si>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</si>
  <si>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</si>
  <si>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</si>
  <si>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</si>
  <si>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</si>
  <si>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</si>
  <si>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</si>
  <si>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</si>
  <si>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</si>
  <si>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</si>
  <si>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</si>
  <si>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</si>
  <si>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</si>
  <si>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</si>
  <si>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</si>
  <si>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</si>
  <si>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</si>
  <si>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</si>
  <si>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</si>
  <si>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</si>
  <si>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</si>
  <si>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</si>
  <si>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</si>
  <si>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</si>
  <si>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</si>
  <si>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</si>
  <si>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</si>
  <si>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</si>
  <si>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</si>
  <si>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</si>
  <si>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</si>
  <si>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</si>
  <si>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</si>
  <si>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</si>
  <si>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</si>
  <si>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</si>
  <si>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</si>
  <si>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</si>
  <si>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</si>
  <si>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</si>
  <si>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</si>
  <si>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</si>
  <si>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</si>
  <si>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</si>
  <si>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</si>
  <si>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</si>
  <si>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</si>
  <si>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</si>
  <si>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</si>
  <si>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</si>
  <si>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</si>
  <si>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</si>
  <si>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</si>
  <si>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</si>
  <si>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</si>
  <si>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</si>
  <si>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</si>
  <si>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</si>
  <si>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</si>
  <si>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</si>
  <si>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</si>
  <si>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</si>
  <si>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</si>
  <si>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</si>
  <si>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</si>
  <si>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</si>
  <si>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</si>
  <si>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</si>
  <si>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</si>
  <si>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</si>
  <si>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</si>
  <si>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</si>
  <si>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</si>
  <si>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</si>
  <si>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</si>
  <si>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</si>
  <si>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</si>
  <si>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</si>
  <si>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</si>
  <si>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</si>
  <si>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</si>
  <si>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</si>
  <si>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</si>
  <si>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</si>
  <si>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</si>
  <si>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</si>
  <si>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</si>
  <si>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</si>
  <si>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</si>
  <si>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</si>
  <si>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</si>
  <si>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</si>
  <si>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</si>
  <si>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</si>
  <si>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</si>
  <si>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</si>
  <si>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</si>
  <si>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</si>
  <si>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</si>
  <si>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</si>
  <si>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</si>
  <si>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</si>
  <si>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</si>
  <si>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</si>
  <si>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</si>
  <si>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</si>
  <si>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</si>
  <si>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</si>
  <si>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</si>
  <si>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</si>
  <si>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</si>
  <si>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</si>
  <si>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</si>
  <si>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</si>
  <si>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</si>
  <si>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</si>
  <si>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</si>
  <si>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</si>
  <si>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</si>
  <si>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</si>
  <si>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</si>
  <si>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</si>
  <si>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</si>
  <si>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</si>
  <si>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</si>
  <si>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</si>
  <si>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</si>
  <si>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</si>
  <si>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</si>
  <si>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</si>
  <si>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</si>
  <si>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</si>
  <si>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</si>
  <si>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</si>
  <si>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</si>
  <si>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</si>
  <si>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</si>
  <si>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</si>
  <si>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</si>
  <si>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</si>
  <si>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</si>
  <si>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</si>
  <si>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</si>
  <si>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</si>
  <si>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</si>
  <si>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</si>
  <si>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</si>
  <si>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</si>
  <si>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</si>
  <si>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</si>
  <si>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</si>
  <si>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</si>
  <si>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</si>
  <si>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</si>
  <si>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</si>
  <si>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</si>
  <si>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</si>
  <si>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</si>
  <si>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</si>
  <si>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</si>
  <si>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</si>
  <si>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</si>
  <si>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</si>
  <si>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</si>
  <si>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</si>
  <si>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</si>
  <si>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</si>
  <si>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</si>
  <si>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</si>
  <si>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</si>
  <si>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</si>
  <si>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</si>
  <si>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</si>
  <si>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</si>
  <si>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</si>
  <si>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</si>
  <si>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</si>
  <si>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</si>
  <si>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</si>
  <si>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</si>
  <si>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</si>
  <si>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</si>
  <si>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</si>
  <si>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</si>
  <si>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</si>
  <si>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</si>
  <si>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</si>
  <si>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</si>
  <si>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</si>
  <si>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</si>
  <si>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</si>
  <si>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</si>
  <si>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</si>
  <si>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</si>
  <si>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</si>
  <si>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</si>
  <si>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</si>
  <si>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</si>
  <si>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</si>
  <si>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</si>
  <si>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</si>
  <si>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</si>
  <si>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</si>
  <si>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</si>
  <si>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</si>
  <si>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</si>
  <si>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</si>
  <si>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</si>
  <si>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</si>
  <si>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</si>
  <si>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</si>
  <si>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</si>
  <si>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</si>
  <si>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</si>
  <si>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</si>
  <si>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</si>
  <si>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</si>
  <si>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</si>
  <si>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</si>
  <si>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</si>
  <si>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</si>
  <si>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</si>
  <si>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</si>
  <si>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</si>
  <si>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</si>
  <si>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</si>
  <si>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</si>
  <si>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</si>
  <si>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</si>
  <si>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</si>
  <si>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</si>
  <si>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</si>
  <si>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</si>
  <si>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</si>
  <si>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</si>
  <si>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</si>
  <si>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</si>
  <si>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</si>
  <si>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</si>
  <si>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</si>
  <si>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</si>
  <si>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</si>
  <si>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</si>
  <si>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</si>
  <si>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</si>
  <si>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</si>
  <si>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</si>
  <si>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</si>
  <si>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</si>
  <si>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</si>
  <si>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</si>
  <si>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</si>
  <si>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</si>
  <si>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</si>
  <si>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</si>
  <si>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</si>
  <si>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</si>
  <si>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</si>
  <si>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</si>
  <si>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</si>
  <si>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</si>
  <si>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</si>
  <si>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</si>
  <si>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</si>
  <si>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</si>
  <si>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</si>
  <si>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</si>
  <si>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</si>
  <si>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</si>
  <si>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</si>
  <si>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</si>
  <si>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</si>
  <si>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</si>
  <si>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</si>
  <si>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</si>
  <si>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</si>
  <si>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</si>
  <si>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</si>
  <si>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</si>
  <si>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</si>
  <si>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</si>
  <si>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</si>
  <si>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</si>
  <si>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</si>
  <si>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</si>
  <si>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</si>
  <si>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</si>
  <si>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</si>
  <si>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</si>
  <si>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</si>
  <si>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</si>
  <si>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</si>
  <si>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</si>
  <si>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</si>
  <si>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</si>
  <si>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</si>
  <si>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</si>
  <si>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</si>
  <si>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</si>
  <si>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</si>
  <si>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</si>
  <si>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</si>
  <si>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</si>
  <si>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</si>
  <si>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</si>
  <si>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</si>
  <si>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</si>
  <si>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</si>
  <si>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</si>
  <si>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</si>
  <si>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</si>
  <si>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</si>
  <si>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</si>
  <si>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</si>
  <si>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</si>
  <si>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</si>
  <si>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</si>
  <si>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</si>
  <si>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</si>
  <si>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</si>
  <si>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</si>
  <si>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</si>
  <si>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</si>
  <si>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</si>
  <si>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</si>
  <si>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</si>
  <si>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</si>
  <si>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</si>
  <si>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</si>
  <si>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</si>
  <si>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</si>
  <si>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</si>
  <si>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</si>
  <si>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</si>
  <si>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</si>
  <si>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</si>
  <si>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</si>
  <si>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</si>
  <si>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</si>
  <si>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</si>
  <si>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</si>
  <si>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</si>
  <si>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</si>
  <si>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</si>
  <si>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</si>
  <si>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</si>
  <si>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</si>
  <si>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</si>
  <si>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</si>
  <si>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</si>
  <si>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</si>
  <si>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</si>
  <si>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</si>
  <si>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</si>
  <si>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</si>
  <si>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</si>
  <si>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</si>
  <si>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</si>
  <si>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</si>
  <si>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</si>
  <si>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</si>
  <si>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</si>
  <si>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</si>
  <si>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</si>
  <si>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</si>
  <si>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</si>
  <si>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</si>
  <si>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</si>
  <si>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</si>
  <si>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</si>
  <si>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</si>
  <si>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</si>
  <si>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</si>
  <si>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</si>
  <si>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</si>
  <si>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</si>
  <si>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</si>
  <si>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</si>
  <si>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</si>
  <si>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</si>
  <si>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</si>
  <si>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</si>
  <si>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</si>
  <si>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</si>
  <si>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</si>
  <si>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</si>
  <si>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</si>
  <si>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</si>
  <si>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</si>
  <si>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</si>
  <si>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</si>
  <si>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</si>
  <si>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</si>
  <si>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</si>
  <si>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</si>
  <si>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</si>
  <si>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</si>
  <si>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</si>
  <si>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</si>
  <si>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</si>
  <si>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</si>
  <si>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</si>
  <si>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</si>
  <si>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</si>
  <si>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</si>
  <si>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</si>
  <si>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</si>
  <si>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</si>
  <si>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</si>
  <si>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</si>
  <si>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</si>
  <si>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</si>
  <si>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</si>
  <si>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</si>
  <si>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</si>
  <si>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</si>
  <si>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</si>
  <si>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</si>
  <si>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</si>
  <si>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</si>
  <si>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</si>
  <si>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</si>
  <si>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</si>
  <si>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</si>
  <si>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</si>
  <si>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</si>
  <si>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</si>
  <si>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</si>
  <si>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</si>
  <si>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</si>
  <si>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</si>
  <si>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</si>
  <si>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</si>
  <si>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</si>
  <si>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</si>
  <si>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</si>
  <si>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</si>
  <si>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</si>
  <si>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</si>
  <si>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</si>
  <si>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</si>
  <si>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</si>
  <si>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</si>
  <si>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</si>
  <si>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</si>
  <si>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</si>
  <si>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</si>
  <si>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</si>
  <si>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</si>
  <si>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</si>
  <si>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</si>
  <si>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</si>
  <si>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</si>
  <si>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</si>
  <si>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</si>
  <si>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</si>
  <si>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</si>
  <si>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</si>
  <si>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</si>
  <si>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</si>
  <si>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</si>
  <si>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</si>
  <si>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</si>
  <si>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</si>
  <si>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</si>
  <si>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</si>
  <si>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</si>
  <si>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</si>
  <si>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</si>
  <si>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</si>
  <si>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</si>
  <si>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</si>
  <si>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</si>
  <si>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</si>
  <si>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</si>
  <si>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</si>
  <si>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</si>
  <si>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</si>
  <si>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</si>
  <si>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</si>
  <si>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</si>
  <si>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</si>
  <si>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</si>
  <si>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</si>
  <si>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</si>
  <si>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</si>
  <si>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</si>
  <si>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</si>
  <si>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</si>
  <si>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</si>
  <si>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</si>
  <si>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</si>
  <si>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</si>
  <si>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</si>
  <si>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</si>
  <si>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</si>
  <si>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</si>
  <si>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</si>
  <si>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</si>
  <si>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</si>
  <si>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</si>
  <si>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</si>
  <si>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</si>
  <si>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</si>
  <si>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</si>
  <si>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</si>
  <si>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</si>
  <si>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</si>
  <si>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</si>
  <si>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</si>
  <si>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</si>
  <si>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</si>
  <si>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</si>
  <si>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</si>
  <si>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</si>
  <si>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</si>
  <si>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</si>
  <si>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</si>
  <si>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</si>
  <si>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</si>
  <si>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</si>
  <si>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</si>
  <si>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</si>
  <si>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</si>
  <si>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</si>
  <si>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</si>
  <si>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</si>
  <si>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</si>
  <si>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</si>
  <si>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</si>
  <si>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</si>
  <si>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</si>
  <si>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</si>
  <si>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</si>
  <si>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</si>
  <si>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</si>
  <si>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</si>
  <si>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</si>
  <si>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</si>
  <si>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</si>
  <si>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</si>
  <si>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</si>
  <si>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</si>
  <si>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</si>
  <si>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</si>
  <si>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</si>
  <si>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</si>
  <si>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</si>
  <si>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</si>
  <si>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</si>
  <si>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</si>
  <si>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</si>
  <si>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</si>
  <si>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</si>
  <si>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</si>
  <si>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</si>
  <si>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</si>
  <si>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</si>
  <si>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</si>
  <si>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</si>
  <si>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</si>
  <si>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</si>
  <si>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</si>
  <si>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</si>
  <si>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</si>
  <si>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</si>
  <si>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</si>
  <si>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</si>
  <si>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</si>
  <si>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</si>
  <si>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</si>
  <si>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</si>
  <si>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</si>
  <si>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</si>
  <si>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</si>
  <si>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</si>
  <si>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</si>
  <si>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</si>
  <si>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</si>
  <si>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</si>
  <si>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</si>
  <si>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</si>
  <si>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</si>
  <si>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</si>
  <si>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</si>
  <si>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</si>
  <si>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</si>
  <si>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</si>
  <si>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</si>
  <si>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</si>
  <si>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</si>
  <si>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</si>
  <si>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</si>
  <si>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</si>
  <si>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</si>
  <si>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</si>
  <si>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</si>
  <si>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</si>
  <si>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</si>
  <si>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</si>
  <si>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</si>
  <si>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</si>
  <si>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</si>
  <si>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</si>
  <si>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</si>
  <si>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</si>
  <si>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</si>
  <si>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</si>
  <si>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</si>
  <si>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</si>
  <si>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</si>
  <si>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</si>
  <si>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</si>
  <si>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</si>
  <si>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</si>
  <si>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</si>
  <si>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</si>
  <si>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</si>
  <si>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</si>
  <si>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</si>
  <si>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</si>
  <si>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</si>
  <si>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</si>
  <si>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</si>
  <si>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</si>
  <si>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</si>
  <si>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</si>
  <si>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</si>
  <si>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</si>
  <si>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</si>
  <si>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</si>
  <si>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</si>
  <si>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</si>
  <si>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</si>
  <si>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</si>
  <si>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</si>
  <si>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</si>
  <si>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</si>
  <si>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</si>
  <si>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</si>
  <si>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</si>
  <si>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</si>
  <si>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</si>
  <si>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</si>
  <si>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</si>
  <si>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</si>
  <si>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</si>
  <si>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</si>
  <si>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</si>
  <si>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</si>
  <si>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</si>
  <si>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</si>
  <si>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</si>
  <si>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</si>
  <si>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</si>
  <si>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</si>
  <si>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</si>
  <si>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</si>
  <si>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</si>
  <si>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</si>
  <si>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</si>
  <si>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</si>
  <si>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</si>
  <si>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</si>
  <si>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</si>
  <si>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</si>
  <si>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</si>
  <si>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</si>
  <si>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</si>
  <si>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</si>
  <si>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</si>
  <si>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</si>
  <si>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</si>
  <si>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</si>
  <si>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</si>
  <si>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</si>
  <si>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</si>
  <si>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</si>
  <si>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</si>
  <si>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</si>
  <si>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</si>
  <si>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</si>
  <si>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</si>
  <si>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</si>
  <si>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</si>
  <si>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</si>
  <si>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</si>
  <si>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</si>
  <si>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</si>
  <si>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</si>
  <si>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</si>
  <si>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</si>
  <si>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</si>
  <si>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</si>
  <si>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</si>
  <si>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</si>
  <si>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</si>
  <si>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</si>
  <si>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</si>
  <si>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</si>
  <si>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</si>
  <si>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</si>
  <si>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</si>
  <si>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</si>
  <si>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</si>
  <si>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</si>
  <si>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</si>
  <si>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</si>
  <si>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</si>
  <si>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</si>
  <si>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</si>
  <si>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</si>
  <si>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</si>
  <si>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</si>
  <si>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</si>
  <si>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</si>
  <si>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</si>
  <si>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</si>
  <si>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</si>
  <si>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</si>
  <si>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</si>
  <si>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</si>
  <si>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</si>
  <si>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</si>
  <si>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</si>
  <si>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</si>
  <si>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</si>
  <si>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</si>
  <si>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</si>
  <si>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</si>
  <si>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</si>
  <si>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</si>
  <si>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</si>
  <si>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</si>
  <si>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</si>
  <si>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</si>
  <si>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</si>
  <si>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</si>
  <si>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</si>
  <si>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</si>
  <si>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</si>
  <si>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</si>
  <si>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</si>
  <si>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</si>
  <si>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</si>
  <si>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</si>
  <si>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</si>
  <si>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</si>
  <si>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</si>
  <si>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</si>
  <si>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</si>
  <si>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</si>
  <si>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</si>
  <si>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</si>
  <si>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</si>
  <si>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</si>
  <si>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</si>
  <si>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</si>
  <si>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</si>
  <si>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</si>
  <si>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</si>
  <si>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</si>
  <si>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</si>
  <si>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</si>
  <si>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</si>
  <si>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</si>
  <si>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</si>
  <si>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</si>
  <si>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</si>
  <si>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</si>
  <si>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</si>
  <si>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</si>
  <si>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</si>
  <si>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</si>
  <si>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</si>
  <si>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</si>
  <si>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</si>
  <si>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</si>
  <si>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</si>
  <si>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</si>
  <si>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</si>
  <si>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</si>
  <si>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</si>
  <si>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</si>
  <si>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</si>
  <si>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</si>
  <si>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</si>
  <si>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</si>
  <si>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</si>
  <si>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</si>
  <si>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</si>
  <si>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</si>
  <si>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</si>
  <si>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</si>
  <si>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</si>
  <si>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</si>
  <si>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</si>
  <si>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</si>
  <si>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</si>
  <si>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</si>
  <si>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</si>
  <si>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</si>
  <si>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</si>
  <si>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</si>
  <si>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</si>
  <si>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</si>
  <si>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</si>
  <si>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</si>
  <si>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</si>
  <si>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</si>
  <si>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</si>
  <si>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</si>
  <si>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</si>
  <si>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</si>
  <si>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</si>
  <si>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</si>
  <si>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</si>
  <si>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</si>
  <si>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</si>
  <si>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</si>
  <si>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</si>
  <si>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</si>
  <si>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</si>
  <si>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</si>
  <si>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</si>
  <si>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</si>
  <si>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</si>
  <si>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</si>
  <si>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</si>
  <si>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</si>
  <si>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</si>
  <si>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</si>
  <si>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</si>
  <si>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</si>
  <si>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</si>
  <si>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</si>
  <si>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</si>
  <si>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</si>
  <si>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</si>
  <si>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</si>
  <si>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</si>
  <si>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</si>
  <si>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</si>
  <si>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</si>
  <si>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</si>
  <si>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</si>
  <si>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</si>
  <si>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</si>
  <si>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</si>
  <si>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</si>
  <si>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</si>
  <si>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</si>
  <si>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</si>
  <si>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</si>
  <si>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</si>
  <si>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</si>
  <si>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</si>
  <si>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</si>
  <si>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</si>
  <si>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</si>
  <si>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</si>
  <si>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</si>
  <si>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</si>
  <si>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</si>
  <si>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</si>
  <si>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</si>
  <si>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</si>
  <si>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</si>
  <si>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</si>
  <si>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</si>
  <si>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</si>
  <si>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</si>
  <si>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</si>
  <si>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</si>
  <si>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</si>
  <si>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</si>
  <si>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</si>
  <si>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</si>
  <si>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</si>
  <si>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</si>
  <si>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</si>
  <si>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</si>
  <si>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</si>
  <si>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</si>
  <si>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</si>
  <si>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</si>
  <si>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</si>
  <si>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</si>
  <si>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</si>
  <si>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</si>
  <si>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</si>
  <si>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</si>
  <si>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</si>
  <si>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</si>
  <si>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</si>
  <si>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</si>
  <si>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</si>
  <si>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</si>
  <si>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</si>
  <si>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</si>
  <si>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</si>
  <si>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</si>
  <si>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</si>
  <si>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</si>
  <si>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</si>
  <si>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</si>
  <si>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</si>
  <si>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</si>
  <si>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</si>
  <si>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</si>
  <si>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</si>
  <si>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</si>
  <si>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</si>
  <si>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</si>
  <si>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</si>
  <si>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</si>
  <si>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</si>
  <si>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</si>
  <si>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</si>
  <si>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</si>
  <si>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</si>
  <si>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</si>
  <si>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</si>
  <si>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</si>
  <si>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</si>
  <si>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</si>
  <si>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</si>
  <si>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</si>
  <si>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</si>
  <si>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</si>
  <si>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</si>
  <si>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</si>
  <si>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</si>
  <si>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</si>
  <si>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</si>
  <si>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</si>
  <si>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</si>
  <si>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</si>
  <si>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</si>
  <si>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</si>
  <si>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</si>
  <si>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</si>
  <si>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</si>
  <si>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</si>
  <si>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</si>
  <si>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</si>
  <si>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</si>
  <si>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</si>
  <si>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</si>
  <si>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</si>
  <si>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</si>
  <si>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</si>
  <si>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</si>
  <si>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</si>
  <si>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</si>
  <si>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</si>
  <si>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</si>
  <si>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</si>
  <si>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</si>
  <si>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</si>
  <si>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</si>
  <si>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</si>
  <si>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</si>
  <si>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</si>
  <si>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</si>
  <si>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</si>
  <si>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</si>
  <si>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</si>
  <si>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</si>
  <si>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</si>
  <si>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</si>
  <si>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</si>
  <si>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</si>
  <si>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</si>
  <si>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</si>
  <si>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</si>
  <si>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</si>
  <si>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</si>
  <si>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</si>
  <si>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</si>
  <si>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</si>
  <si>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</si>
  <si>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</si>
  <si>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</si>
  <si>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</si>
  <si>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</si>
  <si>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</si>
  <si>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</si>
  <si>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</si>
  <si>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</si>
  <si>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</si>
  <si>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</si>
  <si>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</si>
  <si>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</si>
  <si>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</si>
  <si>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</si>
  <si>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</si>
  <si>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</si>
  <si>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</si>
  <si>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</si>
  <si>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</si>
  <si>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</si>
  <si>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</si>
  <si>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</si>
  <si>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</si>
  <si>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</si>
  <si>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</si>
  <si>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</si>
  <si>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</si>
  <si>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</si>
  <si>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</si>
  <si>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</si>
  <si>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</si>
  <si>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</si>
  <si>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</si>
  <si>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</si>
  <si>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</si>
  <si>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</si>
  <si>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</si>
  <si>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</si>
  <si>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</si>
  <si>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</si>
  <si>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</si>
  <si>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</si>
  <si>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</si>
  <si>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</si>
  <si>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</si>
  <si>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</si>
  <si>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</si>
  <si>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</si>
  <si>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</si>
  <si>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</si>
  <si>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</si>
  <si>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</si>
  <si>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</si>
  <si>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</si>
  <si>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</si>
  <si>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</si>
  <si>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</si>
  <si>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</si>
  <si>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</si>
  <si>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</si>
  <si>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</si>
  <si>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</si>
  <si>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</si>
  <si>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</si>
  <si>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</si>
  <si>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</si>
  <si>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</si>
  <si>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</si>
  <si>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</si>
  <si>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</si>
  <si>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</si>
  <si>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</si>
  <si>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</si>
  <si>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</si>
  <si>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</si>
  <si>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</si>
  <si>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</si>
  <si>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</si>
  <si>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</si>
  <si>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</si>
  <si>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</si>
  <si>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</si>
  <si>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</si>
  <si>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</si>
  <si>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</si>
  <si>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</si>
  <si>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</si>
  <si>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</si>
  <si>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</si>
  <si>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</si>
  <si>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</si>
  <si>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</si>
  <si>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</si>
  <si>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</si>
  <si>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</si>
  <si>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</si>
  <si>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</si>
  <si>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</si>
  <si>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</si>
  <si>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</si>
  <si>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</si>
  <si>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</si>
  <si>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</si>
  <si>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</si>
  <si>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</si>
  <si>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</si>
  <si>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</si>
  <si>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</si>
  <si>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</si>
  <si>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</si>
  <si>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</si>
  <si>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</si>
  <si>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</si>
  <si>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</si>
  <si>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</si>
  <si>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</si>
  <si>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</si>
  <si>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</si>
  <si>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</si>
  <si>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</si>
  <si>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</si>
  <si>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</si>
  <si>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</si>
  <si>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</si>
  <si>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</si>
  <si>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</si>
  <si>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</si>
  <si>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</si>
  <si>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</si>
  <si>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</si>
  <si>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</si>
  <si>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</si>
  <si>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</si>
  <si>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</si>
  <si>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</si>
  <si>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</si>
  <si>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</si>
  <si>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</si>
  <si>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</si>
  <si>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</si>
  <si>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</si>
  <si>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</si>
  <si>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</si>
  <si>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</si>
  <si>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</si>
  <si>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</si>
  <si>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</si>
  <si>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</si>
  <si>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</si>
  <si>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</si>
  <si>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</si>
  <si>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</si>
  <si>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</si>
  <si>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</si>
  <si>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</si>
  <si>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</si>
  <si>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</si>
  <si>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</si>
  <si>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</si>
  <si>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</si>
  <si>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</si>
  <si>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</si>
  <si>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</si>
  <si>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</si>
  <si>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</si>
  <si>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</si>
  <si>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</si>
  <si>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</si>
  <si>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</si>
  <si>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</si>
  <si>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</si>
  <si>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</si>
  <si>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</si>
  <si>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</si>
  <si>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</si>
  <si>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</si>
  <si>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</si>
  <si>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</si>
  <si>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</si>
  <si>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</si>
  <si>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</si>
  <si>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</si>
  <si>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</si>
  <si>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</si>
  <si>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</si>
  <si>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</si>
  <si>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</si>
  <si>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</si>
  <si>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</si>
  <si>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</si>
  <si>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</si>
  <si>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</si>
  <si>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</si>
  <si>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</si>
  <si>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</si>
  <si>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</si>
  <si>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</si>
  <si>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</si>
  <si>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</si>
  <si>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</si>
  <si>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</si>
  <si>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</si>
  <si>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</si>
  <si>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</si>
  <si>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</si>
  <si>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</si>
  <si>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</si>
  <si>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</si>
  <si>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</si>
  <si>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</si>
  <si>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</si>
  <si>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</si>
  <si>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</si>
  <si>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</si>
  <si>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</si>
  <si>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</si>
  <si>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</si>
  <si>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</si>
  <si>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</si>
  <si>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</si>
  <si>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</si>
  <si>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</si>
  <si>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</si>
  <si>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</si>
  <si>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</si>
  <si>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</si>
  <si>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</si>
  <si>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</si>
  <si>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</si>
  <si>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</si>
  <si>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</si>
  <si>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</si>
  <si>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</si>
  <si>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</si>
  <si>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</si>
  <si>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</si>
  <si>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</si>
  <si>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</si>
  <si>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</si>
  <si>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</si>
  <si>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</si>
  <si>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</si>
  <si>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</si>
  <si>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</si>
  <si>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</si>
  <si>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</si>
  <si>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</si>
  <si>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</si>
  <si>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</si>
  <si>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</si>
  <si>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</si>
  <si>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</si>
  <si>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</si>
  <si>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</si>
  <si>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</si>
  <si>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</si>
  <si>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</si>
  <si>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</si>
  <si>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</si>
  <si>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</si>
  <si>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</si>
  <si>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</si>
  <si>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</si>
  <si>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</si>
  <si>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</si>
  <si>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</si>
  <si>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</si>
  <si>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</si>
  <si>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</si>
  <si>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</si>
  <si>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</si>
  <si>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</si>
  <si>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</si>
  <si>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</si>
  <si>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</si>
  <si>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</si>
  <si>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</si>
  <si>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</si>
  <si>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</si>
  <si>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</si>
  <si>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</si>
  <si>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</si>
  <si>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</si>
  <si>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</si>
  <si>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</si>
  <si>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</si>
  <si>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</si>
  <si>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</si>
  <si>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</si>
  <si>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</si>
  <si>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</si>
  <si>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</si>
  <si>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</si>
  <si>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</si>
  <si>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</si>
  <si>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</si>
  <si>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</si>
  <si>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</si>
  <si>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</si>
  <si>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</si>
  <si>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</si>
  <si>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</si>
  <si>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</si>
  <si>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</si>
  <si>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</si>
  <si>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</si>
  <si>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</si>
  <si>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</si>
  <si>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</si>
  <si>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</si>
  <si>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</si>
  <si>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</si>
  <si>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</si>
  <si>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</si>
  <si>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</si>
  <si>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</si>
  <si>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</si>
  <si>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</si>
  <si>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</si>
  <si>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</si>
  <si>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</si>
  <si>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</si>
  <si>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</si>
  <si>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</si>
  <si>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</si>
  <si>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</si>
  <si>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</si>
  <si>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</si>
  <si>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</si>
  <si>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</si>
  <si>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</si>
  <si>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</si>
  <si>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</si>
  <si>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</si>
  <si>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</si>
  <si>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</si>
  <si>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</si>
  <si>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</si>
  <si>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</si>
  <si>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</si>
  <si>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</si>
  <si>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</si>
  <si>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</si>
  <si>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</si>
  <si>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</si>
  <si>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</si>
  <si>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</si>
  <si>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</si>
  <si>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</si>
  <si>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</si>
  <si>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</si>
  <si>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</si>
  <si>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</si>
  <si>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</si>
  <si>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</si>
  <si>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</si>
  <si>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</si>
  <si>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</si>
  <si>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</si>
  <si>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</si>
  <si>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</si>
  <si>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</si>
  <si>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</si>
  <si>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</si>
  <si>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</si>
  <si>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</si>
  <si>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</si>
  <si>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</si>
  <si>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</si>
  <si>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</si>
  <si>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</si>
  <si>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</si>
  <si>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</si>
  <si>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</si>
  <si>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</si>
  <si>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</si>
  <si>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</si>
  <si>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</si>
  <si>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</si>
  <si>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</si>
  <si>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</si>
  <si>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</si>
  <si>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</si>
  <si>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</si>
  <si>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</si>
  <si>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</si>
  <si>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</si>
  <si>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</si>
  <si>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</si>
  <si>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</si>
  <si>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</si>
  <si>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</si>
  <si>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</si>
  <si>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</si>
  <si>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</si>
  <si>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</si>
  <si>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</si>
  <si>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</si>
  <si>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</si>
  <si>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</si>
  <si>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</si>
  <si>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</si>
  <si>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</si>
  <si>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</si>
  <si>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</si>
  <si>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</si>
  <si>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</si>
  <si>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</si>
  <si>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</si>
  <si>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</si>
  <si>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</si>
  <si>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</si>
  <si>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</si>
  <si>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</si>
  <si>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</si>
  <si>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</si>
  <si>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</si>
  <si>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</si>
  <si>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</si>
  <si>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</si>
  <si>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</si>
  <si>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</si>
  <si>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</si>
  <si>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</si>
  <si>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</si>
  <si>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</si>
  <si>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</si>
  <si>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</si>
  <si>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</si>
  <si>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</si>
  <si>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</si>
  <si>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</si>
  <si>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</si>
  <si>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</si>
  <si>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</si>
  <si>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</si>
  <si>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</si>
  <si>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</si>
  <si>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</si>
  <si>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</si>
  <si>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</si>
  <si>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</si>
  <si>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</si>
  <si>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</si>
  <si>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</si>
  <si>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</si>
  <si>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</si>
  <si>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</si>
  <si>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</si>
  <si>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</si>
  <si>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</si>
  <si>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</si>
  <si>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</si>
  <si>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</si>
  <si>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</si>
  <si>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</si>
  <si>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</si>
  <si>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</si>
  <si>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</si>
  <si>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</si>
  <si>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</si>
  <si>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</si>
  <si>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</si>
  <si>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</si>
  <si>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</si>
  <si>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</si>
  <si>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</si>
  <si>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</si>
  <si>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</si>
  <si>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</si>
  <si>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</si>
  <si>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</si>
  <si>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</si>
  <si>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</si>
  <si>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</si>
  <si>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</si>
  <si>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</si>
  <si>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</si>
  <si>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</si>
  <si>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</si>
  <si>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</si>
  <si>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</si>
  <si>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</si>
  <si>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</si>
  <si>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</si>
  <si>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</si>
  <si>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</si>
  <si>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</si>
  <si>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</si>
  <si>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</si>
  <si>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</si>
  <si>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</si>
  <si>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</si>
  <si>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</si>
  <si>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</si>
  <si>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</si>
  <si>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</si>
  <si>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</si>
  <si>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</si>
  <si>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</si>
  <si>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</si>
  <si>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</si>
  <si>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</si>
  <si>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</si>
  <si>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</si>
  <si>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</si>
  <si>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</si>
  <si>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</si>
  <si>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</si>
  <si>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</si>
  <si>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</si>
  <si>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</si>
  <si>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</si>
  <si>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</si>
  <si>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</si>
  <si>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</si>
  <si>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</si>
  <si>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</si>
  <si>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</si>
  <si>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</si>
  <si>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</si>
  <si>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</si>
  <si>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</si>
  <si>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</si>
  <si>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</si>
  <si>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</si>
  <si>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</si>
  <si>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</si>
  <si>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</si>
  <si>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</si>
  <si>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</si>
  <si>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</si>
  <si>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</si>
  <si>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</si>
  <si>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</si>
  <si>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</si>
  <si>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</si>
  <si>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</si>
  <si>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</si>
  <si>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</si>
  <si>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</si>
  <si>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</si>
  <si>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</si>
  <si>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</si>
  <si>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</si>
  <si>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</si>
  <si>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</si>
  <si>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</si>
  <si>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</si>
  <si>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</si>
  <si>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</si>
  <si>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</si>
  <si>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</si>
  <si>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</si>
  <si>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</si>
  <si>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</si>
  <si>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</si>
  <si>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</si>
  <si>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</si>
  <si>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</si>
  <si>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</si>
  <si>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</si>
  <si>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</si>
  <si>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</si>
  <si>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</si>
  <si>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</si>
  <si>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</si>
  <si>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</si>
  <si>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</si>
  <si>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</si>
  <si>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</si>
  <si>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</si>
  <si>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</si>
  <si>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</si>
  <si>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</si>
  <si>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</si>
  <si>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</si>
  <si>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</si>
  <si>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</si>
  <si>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</si>
  <si>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</si>
  <si>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</si>
  <si>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</si>
  <si>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</si>
  <si>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</si>
  <si>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</si>
  <si>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</si>
  <si>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</si>
  <si>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</si>
  <si>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</si>
  <si>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</si>
  <si>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</si>
  <si>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</si>
  <si>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</si>
  <si>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</si>
  <si>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</si>
  <si>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</si>
  <si>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</si>
  <si>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</si>
  <si>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</si>
  <si>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</si>
  <si>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</si>
  <si>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</si>
  <si>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</si>
  <si>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</si>
  <si>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</si>
  <si>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</si>
  <si>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</si>
  <si>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</si>
  <si>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</si>
  <si>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</si>
  <si>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</si>
  <si>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</si>
  <si>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</si>
  <si>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</si>
  <si>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</si>
  <si>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</si>
  <si>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</si>
  <si>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</si>
  <si>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</si>
  <si>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</si>
  <si>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</si>
  <si>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</si>
  <si>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</si>
  <si>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</si>
  <si>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</si>
  <si>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</si>
  <si>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</si>
  <si>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</si>
  <si>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</si>
  <si>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</si>
  <si>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</si>
  <si>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</si>
  <si>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</si>
  <si>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</si>
  <si>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</si>
  <si>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</si>
  <si>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</si>
  <si>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</si>
  <si>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</si>
  <si>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</si>
  <si>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</si>
  <si>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</si>
  <si>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</si>
  <si>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</si>
  <si>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</si>
  <si>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</si>
  <si>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</si>
  <si>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</si>
  <si>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</si>
  <si>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</si>
  <si>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</si>
  <si>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</si>
  <si>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</si>
  <si>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</si>
  <si>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</si>
  <si>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</si>
  <si>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</si>
  <si>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</si>
  <si>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</si>
  <si>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</si>
  <si>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</si>
  <si>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</si>
  <si>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</si>
  <si>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</si>
  <si>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</si>
  <si>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</si>
  <si>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</si>
  <si>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</si>
  <si>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</si>
  <si>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</si>
  <si>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</si>
  <si>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</si>
  <si>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</si>
  <si>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</si>
  <si>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</si>
  <si>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</si>
  <si>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</si>
  <si>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</si>
  <si>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</si>
  <si>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</si>
  <si>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</si>
  <si>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</si>
  <si>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</si>
  <si>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</si>
  <si>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</si>
  <si>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</si>
  <si>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</si>
  <si>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</si>
  <si>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</si>
  <si>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</si>
  <si>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</si>
  <si>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</si>
  <si>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</si>
  <si>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</si>
  <si>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</si>
  <si>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</si>
  <si>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</si>
  <si>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</si>
  <si>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</si>
  <si>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</si>
  <si>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</si>
  <si>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</si>
  <si>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</si>
  <si>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</si>
  <si>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</si>
  <si>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</si>
  <si>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</si>
  <si>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</si>
  <si>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</si>
  <si>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</si>
  <si>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</si>
  <si>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</si>
  <si>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</si>
  <si>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</si>
  <si>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</si>
  <si>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</si>
  <si>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</si>
  <si>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</si>
  <si>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</si>
  <si>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</si>
  <si>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</si>
  <si>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</si>
  <si>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</si>
  <si>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</si>
  <si>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</si>
  <si>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</si>
  <si>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</si>
  <si>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</si>
  <si>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</si>
  <si>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</si>
  <si>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</si>
  <si>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</si>
  <si>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</si>
  <si>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</si>
  <si>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</si>
  <si>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</si>
  <si>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</si>
  <si>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</si>
  <si>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</si>
  <si>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</si>
  <si>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</si>
  <si>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</si>
  <si>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</si>
  <si>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</si>
  <si>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</si>
  <si>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</si>
  <si>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</si>
  <si>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</si>
  <si>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</si>
  <si>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</si>
  <si>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</si>
  <si>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</si>
  <si>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</si>
  <si>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</si>
  <si>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</si>
  <si>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</si>
  <si>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</si>
  <si>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</si>
  <si>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</si>
  <si>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</si>
  <si>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</si>
  <si>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</si>
  <si>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</si>
  <si>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</si>
  <si>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</si>
  <si>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</si>
  <si>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</si>
  <si>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</si>
  <si>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</si>
  <si>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</si>
  <si>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</si>
  <si>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</si>
  <si>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</si>
  <si>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</si>
  <si>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</si>
  <si>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</si>
  <si>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</si>
  <si>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</si>
  <si>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</si>
  <si>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</si>
  <si>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</si>
  <si>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</si>
  <si>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</si>
  <si>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</si>
  <si>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</si>
  <si>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</si>
  <si>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</si>
  <si>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</si>
  <si>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</si>
  <si>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</si>
  <si>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</si>
  <si>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</si>
  <si>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</si>
  <si>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</si>
  <si>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</si>
  <si>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</si>
  <si>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</si>
  <si>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</si>
  <si>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</si>
  <si>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</si>
  <si>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</si>
  <si>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</si>
  <si>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</si>
  <si>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</si>
  <si>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</si>
  <si>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</si>
  <si>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</si>
  <si>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</si>
  <si>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</si>
  <si>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</si>
  <si>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</si>
  <si>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</si>
  <si>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</si>
  <si>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</si>
  <si>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</si>
  <si>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</si>
  <si>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</si>
  <si>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</si>
  <si>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</si>
  <si>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</si>
  <si>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</si>
  <si>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</si>
  <si>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</si>
  <si>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</si>
  <si>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</si>
  <si>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</si>
  <si>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</si>
  <si>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</si>
  <si>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</si>
  <si>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</si>
  <si>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</si>
  <si>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</si>
  <si>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</si>
  <si>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</si>
  <si>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</si>
  <si>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</si>
  <si>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</si>
  <si>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</si>
  <si>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</si>
  <si>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</si>
  <si>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</si>
  <si>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</si>
  <si>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</si>
  <si>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</si>
  <si>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</si>
  <si>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</si>
  <si>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</si>
  <si>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</si>
  <si>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</si>
  <si>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</si>
  <si>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</si>
  <si>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</si>
  <si>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</si>
  <si>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</si>
  <si>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</si>
  <si>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</si>
  <si>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</si>
  <si>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</si>
  <si>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</si>
  <si>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</si>
  <si>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</si>
  <si>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</si>
  <si>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</si>
  <si>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</si>
  <si>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</si>
  <si>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</si>
  <si>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</si>
  <si>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</si>
  <si>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</si>
  <si>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</si>
  <si>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</si>
  <si>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</si>
  <si>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</si>
  <si>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</si>
  <si>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</si>
  <si>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</si>
  <si>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</si>
  <si>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</si>
  <si>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</si>
  <si>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</si>
  <si>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</si>
  <si>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</si>
  <si>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</si>
  <si>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</si>
  <si>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</si>
  <si>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</si>
  <si>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</si>
  <si>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</si>
  <si>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</si>
  <si>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</si>
  <si>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</si>
  <si>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</si>
  <si>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</si>
  <si>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</si>
  <si>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</si>
  <si>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</si>
  <si>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</si>
  <si>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</si>
  <si>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</si>
  <si>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</si>
  <si>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</si>
  <si>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</si>
  <si>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</si>
  <si>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</si>
  <si>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</si>
  <si>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</si>
  <si>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</si>
  <si>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</si>
  <si>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</si>
  <si>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</si>
  <si>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</si>
  <si>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</si>
  <si>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</si>
  <si>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</si>
  <si>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</si>
  <si>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</si>
  <si>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</si>
  <si>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</si>
  <si>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</si>
  <si>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</si>
  <si>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</si>
  <si>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</si>
  <si>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</si>
  <si>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</si>
  <si>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</si>
  <si>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</si>
  <si>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</si>
  <si>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</si>
  <si>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</si>
  <si>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</si>
  <si>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</si>
  <si>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</si>
  <si>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</si>
  <si>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</si>
  <si>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</si>
  <si>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</si>
  <si>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</si>
  <si>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</si>
  <si>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</si>
  <si>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</si>
  <si>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</si>
  <si>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</si>
  <si>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</si>
  <si>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</si>
  <si>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</si>
  <si>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</si>
  <si>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</si>
  <si>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</si>
  <si>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</si>
  <si>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</si>
  <si>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</si>
  <si>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</si>
  <si>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</si>
  <si>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</si>
  <si>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</si>
  <si>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</si>
  <si>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</si>
  <si>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</si>
  <si>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</si>
  <si>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</si>
  <si>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</si>
  <si>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</si>
  <si>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</si>
  <si>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</si>
  <si>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</si>
  <si>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</si>
  <si>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</si>
  <si>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</si>
  <si>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</si>
  <si>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</si>
  <si>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</si>
  <si>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</si>
  <si>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</si>
  <si>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</si>
  <si>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</si>
  <si>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</si>
  <si>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</si>
  <si>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</si>
  <si>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</si>
  <si>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</si>
  <si>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</si>
  <si>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</si>
  <si>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</si>
  <si>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</si>
  <si>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</si>
  <si>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</si>
  <si>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</si>
  <si>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</si>
  <si>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</si>
  <si>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</si>
  <si>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</si>
  <si>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</si>
  <si>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</si>
  <si>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</si>
  <si>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</si>
  <si>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</si>
  <si>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</si>
  <si>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</si>
  <si>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</si>
  <si>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</si>
  <si>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</si>
  <si>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</si>
  <si>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</si>
  <si>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</si>
  <si>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</si>
  <si>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</si>
  <si>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</si>
  <si>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</si>
  <si>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</si>
  <si>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</si>
  <si>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</si>
  <si>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</si>
  <si>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</si>
  <si>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</si>
  <si>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</si>
  <si>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</si>
  <si>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</si>
  <si>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</si>
  <si>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</si>
  <si>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</si>
  <si>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</si>
  <si>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</si>
  <si>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</si>
  <si>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</si>
  <si>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</si>
  <si>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</si>
  <si>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</si>
  <si>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</si>
  <si>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</si>
  <si>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</si>
  <si>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</si>
  <si>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</si>
  <si>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</si>
  <si>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</si>
  <si>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</si>
  <si>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</si>
  <si>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</si>
  <si>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</si>
  <si>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</si>
  <si>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</si>
  <si>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</si>
  <si>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</si>
  <si>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</si>
  <si>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</si>
  <si>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</si>
  <si>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</si>
  <si>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</si>
  <si>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</si>
  <si>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</si>
  <si>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</si>
  <si>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</si>
  <si>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</si>
  <si>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</si>
  <si>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</si>
  <si>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</si>
  <si>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</si>
  <si>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</si>
  <si>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</si>
  <si>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</si>
  <si>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</si>
  <si>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</si>
  <si>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</si>
  <si>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</si>
  <si>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</si>
  <si>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</si>
  <si>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</si>
  <si>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</si>
  <si>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</si>
  <si>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</si>
  <si>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</si>
  <si>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</si>
  <si>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</si>
  <si>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</si>
  <si>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</si>
  <si>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</si>
  <si>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</si>
  <si>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</si>
  <si>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</si>
  <si>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</si>
  <si>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</si>
  <si>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</si>
  <si>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</si>
  <si>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</si>
  <si>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</si>
  <si>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</si>
  <si>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</si>
  <si>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</si>
  <si>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</si>
  <si>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</si>
  <si>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</si>
  <si>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</si>
  <si>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</si>
  <si>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</si>
  <si>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</si>
  <si>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</si>
  <si>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</si>
  <si>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</si>
  <si>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</si>
  <si>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</si>
  <si>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</si>
  <si>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</si>
  <si>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</si>
  <si>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</si>
  <si>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</si>
  <si>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</si>
  <si>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</si>
  <si>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</si>
  <si>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</si>
  <si>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</si>
  <si>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</si>
  <si>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</si>
  <si>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</si>
  <si>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</si>
  <si>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</si>
  <si>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</si>
  <si>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</si>
  <si>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</si>
  <si>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</si>
  <si>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</si>
  <si>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</si>
  <si>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</si>
  <si>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</si>
  <si>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</si>
  <si>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</si>
  <si>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</si>
  <si>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</si>
  <si>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</si>
  <si>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</si>
  <si>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</si>
  <si>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</si>
  <si>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</si>
  <si>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</si>
  <si>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</si>
  <si>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</si>
  <si>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</si>
  <si>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</si>
  <si>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</si>
  <si>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</si>
  <si>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</si>
  <si>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</si>
  <si>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</si>
  <si>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</si>
  <si>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</si>
  <si>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</si>
  <si>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</si>
  <si>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</si>
  <si>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</si>
  <si>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</si>
  <si>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</si>
  <si>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</si>
  <si>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</si>
  <si>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</si>
  <si>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</si>
  <si>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</si>
  <si>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</si>
  <si>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</si>
  <si>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</si>
  <si>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</si>
  <si>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</si>
  <si>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</si>
  <si>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</si>
  <si>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</si>
  <si>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</si>
  <si>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</si>
  <si>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</si>
  <si>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</si>
  <si>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</si>
  <si>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</si>
  <si>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</si>
  <si>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</si>
  <si>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</si>
  <si>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</si>
  <si>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</si>
  <si>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</si>
  <si>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</si>
  <si>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</si>
  <si>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</si>
  <si>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</si>
  <si>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</si>
  <si>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</si>
  <si>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</si>
  <si>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</si>
  <si>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</si>
  <si>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</si>
  <si>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</si>
  <si>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</si>
  <si>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</si>
  <si>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</si>
  <si>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</si>
  <si>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</si>
  <si>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</si>
  <si>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</si>
  <si>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</si>
  <si>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</si>
  <si>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</si>
  <si>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</si>
  <si>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</si>
  <si>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</si>
  <si>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</si>
  <si>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</si>
  <si>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</si>
  <si>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</si>
  <si>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</si>
  <si>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</si>
  <si>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</si>
  <si>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</si>
  <si>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</si>
  <si>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</si>
  <si>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</si>
  <si>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</si>
  <si>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</si>
  <si>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</si>
  <si>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</si>
  <si>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</si>
  <si>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</si>
  <si>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</si>
  <si>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</si>
  <si>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</si>
  <si>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</si>
  <si>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</si>
  <si>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</si>
  <si>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</si>
  <si>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</si>
  <si>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</si>
  <si>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</si>
  <si>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</si>
  <si>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</si>
  <si>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</si>
  <si>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</si>
  <si>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</si>
  <si>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</si>
  <si>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</si>
  <si>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</si>
  <si>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</si>
  <si>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</si>
  <si>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</si>
  <si>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</si>
  <si>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</si>
  <si>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</si>
  <si>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</si>
  <si>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</si>
  <si>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</si>
  <si>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</si>
  <si>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</si>
  <si>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</si>
  <si>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</si>
  <si>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</si>
  <si>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</si>
  <si>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</si>
  <si>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</si>
  <si>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</si>
  <si>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</si>
  <si>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</si>
  <si>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</si>
  <si>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</si>
  <si>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</si>
  <si>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</si>
  <si>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</si>
  <si>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</si>
  <si>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</si>
  <si>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</si>
  <si>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</si>
  <si>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</si>
  <si>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</si>
  <si>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</si>
  <si>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</si>
  <si>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</si>
  <si>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</si>
  <si>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</si>
  <si>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</si>
  <si>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</si>
  <si>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</si>
  <si>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</si>
  <si>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</si>
  <si>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</si>
  <si>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</si>
  <si>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</si>
  <si>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</si>
  <si>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</si>
  <si>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</si>
  <si>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</si>
  <si>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</si>
  <si>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</si>
  <si>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</si>
  <si>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</si>
  <si>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</si>
  <si>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</si>
  <si>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</si>
  <si>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</si>
  <si>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</si>
  <si>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</si>
  <si>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</si>
  <si>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</si>
  <si>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</si>
  <si>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</si>
  <si>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</si>
  <si>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</si>
  <si>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</si>
  <si>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</si>
  <si>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</si>
  <si>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</si>
  <si>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</si>
  <si>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</si>
  <si>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</si>
  <si>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</si>
  <si>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</si>
  <si>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</si>
  <si>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</si>
  <si>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</si>
  <si>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</si>
  <si>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</si>
  <si>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</si>
  <si>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</si>
  <si>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</si>
  <si>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</si>
  <si>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</si>
  <si>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</si>
  <si>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</si>
  <si>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</si>
  <si>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</si>
  <si>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</si>
  <si>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</si>
  <si>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</si>
  <si>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</si>
  <si>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</si>
  <si>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</si>
  <si>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</si>
  <si>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</si>
  <si>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</si>
  <si>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</si>
  <si>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</si>
  <si>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</si>
  <si>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</si>
  <si>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</si>
  <si>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</si>
  <si>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</si>
  <si>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</si>
  <si>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</si>
  <si>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</si>
  <si>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</si>
  <si>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</si>
  <si>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</si>
  <si>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</si>
  <si>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</si>
  <si>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</si>
  <si>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</si>
  <si>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</si>
  <si>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</si>
  <si>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</si>
  <si>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</si>
  <si>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</si>
  <si>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</si>
  <si>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</si>
  <si>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</si>
  <si>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</si>
  <si>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</si>
  <si>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</si>
  <si>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</si>
  <si>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</si>
  <si>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</si>
  <si>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</si>
  <si>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</si>
  <si>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</si>
  <si>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</si>
  <si>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</si>
  <si>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</si>
  <si>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</si>
  <si>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</si>
  <si>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</si>
  <si>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</si>
  <si>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</si>
  <si>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</si>
  <si>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</si>
  <si>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</si>
  <si>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</si>
  <si>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</si>
  <si>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</si>
  <si>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</si>
  <si>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</si>
  <si>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</si>
  <si>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</si>
  <si>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</si>
  <si>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</si>
  <si>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</si>
  <si>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</si>
  <si>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</si>
  <si>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</si>
  <si>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</si>
  <si>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</si>
  <si>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</si>
  <si>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</si>
  <si>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</si>
  <si>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</si>
  <si>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</si>
  <si>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</si>
  <si>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</si>
  <si>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</si>
  <si>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</si>
  <si>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</si>
  <si>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</si>
  <si>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</si>
  <si>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</si>
  <si>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</si>
  <si>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</si>
  <si>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</si>
  <si>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</si>
  <si>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</si>
  <si>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</si>
  <si>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</si>
  <si>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</si>
  <si>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</si>
  <si>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</si>
  <si>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</si>
  <si>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</si>
  <si>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</si>
  <si>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</si>
  <si>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</si>
  <si>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</si>
  <si>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</si>
  <si>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</si>
  <si>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</si>
  <si>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</si>
  <si>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</si>
  <si>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</si>
  <si>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</si>
  <si>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</si>
  <si>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</si>
  <si>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</si>
  <si>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</si>
  <si>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</si>
  <si>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</si>
  <si>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</si>
  <si>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</si>
  <si>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</si>
  <si>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</si>
  <si>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</si>
  <si>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</si>
  <si>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</si>
  <si>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</si>
  <si>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</si>
  <si>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</si>
  <si>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</si>
  <si>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</si>
  <si>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</si>
  <si>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</si>
  <si>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</si>
  <si>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</si>
  <si>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</si>
  <si>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</si>
  <si>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</si>
  <si>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</si>
  <si>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</si>
  <si>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</si>
  <si>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</si>
  <si>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</si>
  <si>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</si>
  <si>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</si>
  <si>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</si>
  <si>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</si>
  <si>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</si>
  <si>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</si>
  <si>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</si>
  <si>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</si>
  <si>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</si>
  <si>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</si>
  <si>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</si>
  <si>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</si>
  <si>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</si>
  <si>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</si>
  <si>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</si>
  <si>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</si>
  <si>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</si>
  <si>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</si>
  <si>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</si>
  <si>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</si>
  <si>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</si>
  <si>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</si>
  <si>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</si>
  <si>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</si>
  <si>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</si>
  <si>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</si>
  <si>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</si>
  <si>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</si>
  <si>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</si>
  <si>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</si>
  <si>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</si>
  <si>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</si>
  <si>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</si>
  <si>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</si>
  <si>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</si>
  <si>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</si>
  <si>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</si>
  <si>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</si>
  <si>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</si>
  <si>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</si>
  <si>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</si>
  <si>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</si>
  <si>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</si>
  <si>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</si>
  <si>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</si>
  <si>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</si>
  <si>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</si>
  <si>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</si>
  <si>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</si>
  <si>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</si>
  <si>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</si>
  <si>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</si>
  <si>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</si>
  <si>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</si>
  <si>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</si>
  <si>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</si>
  <si>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</si>
  <si>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</si>
  <si>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</si>
  <si>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</si>
  <si>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</si>
  <si>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</si>
  <si>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</si>
  <si>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</si>
  <si>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</si>
  <si>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</si>
  <si>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</si>
  <si>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</si>
  <si>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</si>
  <si>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</si>
  <si>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</si>
  <si>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</si>
  <si>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</si>
  <si>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</si>
  <si>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</si>
  <si>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</si>
  <si>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</si>
  <si>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</si>
  <si>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</si>
  <si>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</si>
  <si>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</si>
  <si>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</si>
  <si>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</si>
  <si>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</si>
  <si>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</si>
  <si>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</si>
  <si>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</si>
  <si>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</si>
  <si>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</si>
  <si>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</si>
  <si>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</si>
  <si>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</si>
  <si>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</si>
  <si>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</si>
  <si>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</si>
  <si>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</si>
  <si>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</si>
  <si>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</si>
  <si>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</si>
  <si>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</si>
  <si>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</si>
  <si>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</si>
  <si>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</si>
  <si>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</si>
  <si>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</si>
  <si>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</si>
  <si>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</si>
  <si>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</si>
  <si>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</si>
  <si>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</si>
  <si>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</si>
  <si>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</si>
  <si>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</si>
  <si>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</si>
  <si>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</si>
  <si>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</si>
  <si>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</si>
  <si>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</si>
  <si>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</si>
  <si>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</si>
  <si>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</si>
  <si>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</si>
  <si>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</si>
  <si>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</si>
  <si>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</si>
  <si>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</si>
  <si>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</si>
  <si>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</si>
  <si>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</si>
  <si>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</si>
  <si>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</si>
  <si>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</si>
  <si>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</si>
  <si>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</si>
  <si>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</si>
  <si>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</si>
  <si>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</si>
  <si>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</si>
  <si>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</si>
  <si>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</si>
  <si>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</si>
  <si>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</si>
  <si>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</si>
  <si>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</si>
  <si>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</si>
  <si>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</si>
  <si>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</si>
  <si>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</si>
  <si>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</si>
  <si>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</si>
  <si>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</si>
  <si>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</si>
  <si>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</si>
  <si>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</si>
  <si>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</si>
  <si>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</si>
  <si>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</si>
  <si>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</si>
  <si>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</si>
  <si>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</si>
  <si>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</si>
  <si>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</si>
  <si>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</si>
  <si>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</si>
  <si>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</si>
  <si>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</si>
  <si>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</si>
  <si>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</si>
  <si>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</si>
  <si>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</si>
  <si>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</si>
  <si>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</si>
  <si>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</si>
  <si>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</si>
  <si>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</si>
  <si>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</si>
  <si>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</si>
  <si>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</si>
  <si>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</si>
  <si>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</si>
  <si>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</si>
  <si>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</si>
  <si>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</si>
  <si>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</si>
  <si>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</si>
  <si>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</si>
  <si>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</si>
  <si>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</si>
  <si>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</si>
  <si>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</si>
  <si>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</si>
  <si>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</si>
  <si>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</si>
  <si>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</si>
  <si>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</si>
  <si>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</si>
  <si>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</si>
  <si>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</si>
  <si>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</si>
  <si>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</si>
  <si>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</si>
  <si>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</si>
  <si>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</si>
  <si>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</si>
  <si>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</si>
  <si>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</si>
  <si>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</si>
  <si>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</si>
  <si>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</si>
  <si>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</si>
  <si>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</si>
  <si>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</si>
  <si>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</si>
  <si>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</si>
  <si>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</si>
  <si>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</si>
  <si>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</si>
  <si>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</si>
  <si>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</si>
  <si>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</si>
  <si>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</si>
  <si>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</si>
  <si>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</si>
  <si>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</si>
  <si>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</si>
  <si>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</si>
  <si>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</si>
  <si>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</si>
  <si>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</si>
  <si>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</si>
  <si>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</si>
  <si>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</si>
  <si>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</si>
  <si>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</si>
  <si>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</si>
  <si>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</si>
  <si>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</si>
  <si>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</si>
  <si>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</si>
  <si>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</si>
  <si>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</si>
  <si>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</si>
  <si>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</si>
  <si>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</si>
  <si>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</si>
  <si>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</si>
  <si>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</si>
  <si>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</si>
  <si>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</si>
  <si>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</si>
  <si>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</si>
  <si>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</si>
  <si>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</si>
  <si>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</si>
  <si>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</si>
  <si>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</si>
  <si>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</si>
  <si>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</si>
  <si>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</si>
  <si>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</si>
  <si>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</si>
  <si>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</si>
  <si>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</si>
  <si>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</si>
  <si>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</si>
  <si>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</si>
  <si>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</si>
  <si>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</si>
  <si>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</si>
  <si>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</si>
  <si>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</si>
  <si>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</si>
  <si>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</si>
  <si>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</si>
  <si>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</si>
  <si>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</si>
  <si>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</si>
  <si>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</si>
  <si>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</si>
  <si>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</si>
  <si>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</si>
  <si>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</si>
  <si>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</si>
  <si>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</si>
  <si>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</si>
  <si>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</si>
  <si>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</si>
  <si>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</si>
  <si>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</si>
  <si>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</si>
  <si>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</si>
  <si>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</si>
  <si>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</si>
  <si>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</si>
  <si>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</si>
  <si>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</si>
  <si>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</si>
  <si>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</si>
  <si>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</si>
  <si>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</si>
  <si>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</si>
  <si>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</si>
  <si>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</si>
  <si>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</si>
  <si>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</si>
  <si>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</si>
  <si>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</si>
  <si>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</si>
  <si>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</si>
  <si>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</si>
  <si>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</si>
  <si>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</si>
  <si>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</si>
  <si>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</si>
  <si>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</si>
  <si>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</si>
  <si>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</si>
  <si>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</si>
  <si>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</si>
  <si>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</si>
  <si>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</si>
  <si>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</si>
  <si>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</si>
  <si>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</si>
  <si>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</si>
  <si>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</si>
  <si>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</si>
  <si>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</si>
  <si>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</si>
  <si>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</si>
  <si>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</si>
  <si>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</si>
  <si>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</si>
  <si>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</si>
  <si>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</si>
  <si>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</si>
  <si>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</si>
  <si>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</si>
  <si>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</si>
  <si>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</si>
  <si>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</si>
  <si>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</si>
  <si>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</si>
  <si>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</si>
  <si>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</si>
  <si>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</si>
  <si>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</si>
  <si>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</si>
  <si>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</si>
  <si>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</si>
  <si>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</si>
  <si>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</si>
  <si>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</si>
  <si>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</si>
  <si>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</si>
  <si>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</si>
  <si>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</si>
  <si>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</si>
  <si>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</si>
  <si>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</si>
  <si>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</si>
  <si>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</si>
  <si>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</si>
  <si>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</si>
  <si>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</si>
  <si>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</si>
  <si>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</si>
  <si>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</si>
  <si>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</si>
  <si>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</si>
  <si>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</si>
  <si>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</si>
  <si>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</si>
  <si>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</si>
  <si>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</si>
  <si>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</si>
  <si>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</si>
  <si>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</si>
  <si>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</si>
  <si>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</si>
  <si>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</si>
  <si>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</si>
  <si>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</si>
  <si>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</si>
  <si>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</si>
  <si>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</si>
  <si>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</si>
  <si>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</si>
  <si>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</si>
  <si>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</si>
  <si>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</si>
  <si>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</si>
  <si>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</si>
  <si>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</si>
  <si>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</si>
  <si>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</si>
  <si>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</si>
  <si>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</si>
  <si>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</si>
  <si>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</si>
  <si>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</si>
  <si>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</si>
  <si>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</si>
  <si>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</si>
  <si>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</si>
  <si>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</si>
  <si>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</si>
  <si>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</si>
  <si>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</si>
  <si>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</si>
  <si>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</si>
  <si>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</si>
  <si>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</si>
  <si>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</si>
  <si>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</si>
  <si>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</si>
  <si>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</si>
  <si>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</si>
  <si>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</si>
  <si>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</si>
  <si>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</si>
  <si>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</si>
  <si>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</si>
  <si>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</si>
  <si>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</si>
  <si>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</si>
  <si>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</si>
  <si>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</si>
  <si>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</si>
  <si>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</si>
  <si>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</si>
  <si>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</si>
  <si>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</si>
  <si>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</si>
  <si>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</si>
  <si>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</si>
  <si>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</si>
  <si>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</si>
  <si>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</si>
  <si>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</si>
  <si>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</si>
  <si>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</si>
  <si>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</si>
  <si>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</si>
  <si>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</si>
  <si>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</si>
  <si>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</si>
  <si>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</si>
  <si>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</si>
  <si>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</si>
  <si>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</si>
  <si>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</si>
  <si>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</si>
  <si>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</si>
  <si>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</si>
  <si>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</si>
  <si>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</si>
  <si>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</si>
  <si>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</si>
  <si>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</si>
  <si>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</si>
  <si>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</si>
  <si>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</si>
  <si>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</si>
  <si>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</si>
  <si>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</si>
  <si>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</si>
  <si>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</si>
  <si>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</si>
  <si>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</si>
  <si>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</si>
  <si>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</si>
  <si>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</si>
  <si>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</si>
  <si>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</si>
  <si>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</si>
  <si>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</si>
  <si>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</si>
  <si>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</si>
  <si>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</si>
  <si>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</si>
  <si>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</si>
  <si>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</si>
  <si>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</si>
  <si>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</si>
  <si>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</si>
  <si>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</si>
  <si>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</si>
  <si>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</si>
  <si>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</si>
  <si>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</si>
  <si>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</si>
  <si>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</si>
  <si>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</si>
  <si>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</si>
  <si>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</si>
  <si>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</si>
  <si>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</si>
  <si>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</si>
  <si>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</si>
  <si>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</si>
  <si>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</si>
  <si>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</si>
  <si>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</si>
  <si>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</si>
  <si>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</si>
  <si>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</si>
  <si>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</si>
  <si>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</si>
  <si>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</si>
  <si>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</si>
  <si>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</si>
  <si>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</si>
  <si>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</si>
  <si>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</si>
  <si>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</si>
  <si>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</si>
  <si>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</si>
  <si>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</si>
  <si>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</si>
  <si>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</si>
  <si>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</si>
  <si>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</si>
  <si>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</si>
  <si>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</si>
  <si>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</si>
  <si>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</si>
  <si>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</si>
  <si>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</si>
  <si>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</si>
  <si>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</si>
  <si>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</si>
  <si>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</si>
  <si>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</si>
  <si>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</si>
  <si>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</si>
  <si>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</si>
  <si>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</si>
  <si>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</si>
  <si>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</si>
  <si>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</si>
  <si>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</si>
  <si>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</si>
  <si>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</si>
  <si>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</si>
  <si>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</si>
  <si>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</si>
  <si>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</si>
  <si>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</si>
  <si>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</si>
  <si>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</si>
  <si>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</si>
  <si>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</si>
  <si>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</si>
  <si>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</si>
  <si>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</si>
  <si>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</si>
  <si>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</si>
  <si>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</si>
  <si>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</si>
  <si>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</si>
  <si>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</si>
  <si>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</si>
  <si>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</si>
  <si>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</si>
  <si>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</si>
  <si>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</si>
  <si>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</si>
  <si>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</si>
  <si>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</si>
  <si>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</si>
  <si>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</si>
  <si>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</si>
  <si>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</si>
  <si>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</si>
  <si>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</si>
  <si>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</si>
  <si>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</si>
  <si>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</si>
  <si>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</si>
  <si>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</si>
  <si>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</si>
  <si>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</si>
  <si>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</si>
  <si>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</si>
  <si>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</si>
  <si>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</si>
  <si>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</si>
  <si>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</si>
  <si>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</si>
  <si>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</si>
  <si>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</si>
  <si>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</si>
  <si>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</si>
  <si>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</si>
  <si>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</si>
  <si>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</si>
  <si>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</si>
  <si>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</si>
  <si>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</si>
  <si>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</si>
  <si>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</si>
  <si>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</si>
  <si>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</si>
  <si>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</si>
  <si>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</si>
  <si>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</si>
  <si>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</si>
  <si>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</si>
  <si>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</si>
  <si>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</si>
  <si>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</si>
  <si>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</si>
  <si>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</si>
  <si>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</si>
  <si>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</si>
  <si>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</si>
  <si>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</si>
  <si>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</si>
  <si>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</si>
  <si>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</si>
  <si>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</si>
  <si>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</si>
  <si>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</si>
  <si>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</si>
  <si>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</si>
  <si>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</si>
  <si>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</si>
  <si>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</si>
  <si>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</si>
  <si>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</si>
  <si>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</si>
  <si>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</si>
  <si>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</si>
  <si>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</si>
  <si>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</si>
  <si>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</si>
  <si>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</si>
  <si>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</si>
  <si>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</si>
  <si>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</si>
  <si>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</si>
  <si>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</si>
  <si>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</si>
  <si>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</si>
  <si>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</si>
  <si>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</si>
  <si>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</si>
  <si>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</si>
  <si>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</si>
  <si>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</si>
  <si>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</si>
  <si>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</si>
  <si>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</si>
  <si>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</si>
  <si>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</si>
  <si>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</si>
  <si>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</si>
  <si>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</si>
  <si>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</si>
  <si>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</si>
  <si>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</si>
  <si>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</si>
  <si>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</si>
  <si>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</si>
  <si>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</si>
  <si>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</si>
  <si>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</si>
  <si>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</si>
  <si>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</si>
  <si>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</si>
  <si>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</si>
  <si>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</si>
  <si>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</si>
  <si>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</si>
  <si>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</si>
  <si>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</si>
  <si>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</si>
  <si>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</si>
  <si>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</si>
  <si>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</si>
  <si>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</si>
  <si>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</si>
  <si>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</si>
  <si>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</si>
  <si>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</si>
  <si>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</si>
  <si>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</si>
  <si>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</si>
  <si>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</si>
  <si>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</si>
  <si>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</si>
  <si>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</si>
  <si>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</si>
  <si>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</si>
  <si>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</si>
  <si>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</si>
  <si>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</si>
  <si>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</si>
  <si>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</si>
  <si>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</si>
  <si>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</si>
  <si>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</si>
  <si>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</si>
  <si>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</si>
  <si>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</si>
  <si>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</si>
  <si>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</si>
  <si>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</si>
  <si>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</si>
  <si>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</si>
  <si>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</si>
  <si>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</si>
  <si>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</si>
  <si>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</si>
  <si>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</si>
  <si>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</si>
  <si>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</si>
  <si>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</si>
  <si>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</si>
  <si>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</si>
  <si>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</si>
  <si>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</si>
  <si>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</si>
  <si>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</si>
  <si>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</si>
  <si>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</si>
  <si>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</si>
  <si>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</si>
  <si>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</si>
  <si>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</si>
  <si>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</si>
  <si>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</si>
  <si>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</si>
  <si>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</si>
  <si>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</si>
  <si>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</si>
  <si>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</si>
  <si>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</si>
  <si>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</si>
  <si>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</si>
  <si>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</si>
  <si>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</si>
  <si>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</si>
  <si>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</si>
  <si>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</si>
  <si>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</si>
  <si>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</si>
  <si>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</si>
  <si>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</si>
  <si>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</si>
  <si>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</si>
  <si>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</si>
  <si>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</si>
  <si>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</si>
  <si>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</si>
  <si>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</si>
  <si>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</si>
  <si>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</si>
  <si>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</si>
  <si>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</si>
  <si>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</si>
  <si>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</si>
  <si>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</si>
  <si>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</si>
  <si>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</si>
  <si>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</si>
  <si>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</si>
  <si>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</si>
  <si>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</si>
  <si>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</si>
  <si>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</si>
  <si>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</si>
  <si>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</si>
  <si>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</si>
  <si>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</si>
  <si>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</si>
  <si>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</si>
  <si>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</si>
  <si>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</si>
  <si>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</si>
  <si>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</si>
  <si>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</si>
  <si>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</si>
  <si>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</si>
  <si>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</si>
  <si>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</si>
  <si>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</si>
  <si>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</si>
  <si>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</si>
  <si>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</si>
  <si>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</si>
  <si>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</si>
  <si>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</si>
  <si>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</si>
  <si>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</si>
  <si>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</si>
  <si>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</si>
  <si>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</si>
  <si>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</si>
  <si>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</si>
  <si>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</si>
  <si>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</si>
  <si>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</si>
  <si>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</si>
  <si>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</si>
  <si>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</si>
  <si>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</si>
  <si>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</si>
  <si>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</si>
  <si>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</si>
  <si>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</si>
  <si>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</si>
  <si>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</si>
  <si>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</si>
  <si>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</si>
  <si>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</si>
  <si>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</si>
  <si>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</si>
  <si>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</si>
  <si>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</si>
  <si>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</si>
  <si>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</si>
  <si>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</si>
  <si>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</si>
  <si>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</si>
  <si>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</si>
  <si>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</si>
  <si>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</si>
  <si>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</si>
  <si>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</si>
  <si>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</si>
  <si>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</si>
  <si>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</si>
  <si>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</si>
  <si>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</si>
  <si>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</si>
  <si>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</si>
  <si>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</si>
  <si>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</si>
  <si>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</si>
  <si>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</si>
  <si>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</si>
  <si>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</si>
  <si>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</si>
  <si>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</si>
  <si>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</si>
  <si>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</si>
  <si>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</si>
  <si>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</si>
  <si>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</si>
  <si>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</si>
  <si>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</si>
  <si>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</si>
  <si>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</si>
  <si>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</si>
  <si>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</si>
  <si>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</si>
  <si>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</si>
  <si>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</si>
  <si>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</si>
  <si>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</si>
  <si>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</si>
  <si>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</si>
  <si>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</si>
  <si>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</si>
  <si>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</si>
  <si>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</si>
  <si>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</si>
  <si>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</si>
  <si>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</si>
  <si>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</si>
  <si>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</si>
  <si>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</si>
  <si>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</si>
  <si>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</si>
  <si>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</si>
  <si>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</si>
  <si>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</si>
  <si>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</si>
  <si>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</si>
  <si>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</si>
  <si>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</si>
  <si>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</si>
  <si>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</si>
  <si>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</si>
  <si>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</si>
  <si>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</si>
  <si>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</si>
  <si>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</si>
  <si>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</si>
  <si>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</si>
  <si>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</si>
  <si>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</si>
  <si>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</si>
  <si>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</si>
  <si>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</si>
  <si>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</si>
  <si>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</si>
  <si>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</si>
  <si>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</si>
  <si>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</si>
  <si>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</si>
  <si>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</si>
  <si>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</si>
  <si>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</si>
  <si>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</si>
  <si>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</si>
  <si>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</si>
  <si>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</si>
  <si>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</si>
  <si>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</si>
  <si>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</si>
  <si>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</si>
  <si>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</si>
  <si>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</si>
  <si>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</si>
  <si>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</si>
  <si>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</si>
  <si>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</si>
  <si>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</si>
  <si>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</si>
  <si>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</si>
  <si>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</si>
  <si>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</si>
  <si>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</si>
  <si>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</si>
  <si>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</si>
  <si>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</si>
  <si>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</si>
  <si>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</si>
  <si>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</si>
  <si>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</si>
  <si>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</si>
  <si>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</si>
  <si>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</si>
  <si>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</si>
  <si>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</si>
  <si>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</si>
  <si>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</si>
  <si>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</si>
  <si>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</si>
  <si>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</si>
  <si>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</si>
  <si>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</si>
  <si>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</si>
  <si>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</si>
  <si>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</si>
  <si>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</si>
  <si>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</si>
  <si>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</si>
  <si>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</si>
  <si>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</si>
  <si>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</si>
  <si>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</si>
  <si>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</si>
  <si>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</si>
  <si>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</si>
  <si>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</si>
  <si>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</si>
  <si>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</si>
  <si>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</si>
  <si>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</si>
  <si>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</si>
  <si>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</si>
  <si>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</si>
  <si>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</si>
  <si>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</si>
  <si>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</si>
  <si>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</si>
  <si>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</si>
  <si>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</si>
  <si>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</si>
  <si>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</si>
  <si>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</si>
  <si>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</si>
  <si>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</si>
  <si>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</si>
  <si>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</si>
  <si>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</si>
  <si>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</si>
  <si>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</si>
  <si>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</si>
  <si>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</si>
  <si>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</si>
  <si>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</si>
  <si>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</si>
  <si>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</si>
  <si>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</si>
  <si>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</si>
  <si>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</si>
  <si>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</si>
  <si>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</si>
  <si>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</si>
  <si>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</si>
  <si>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</si>
  <si>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</si>
  <si>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</si>
  <si>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</si>
  <si>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</si>
  <si>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</si>
  <si>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</si>
  <si>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</si>
  <si>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</si>
  <si>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</si>
  <si>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</si>
  <si>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</si>
  <si>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</si>
  <si>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</si>
  <si>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</si>
  <si>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</si>
  <si>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</si>
  <si>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</si>
  <si>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</si>
  <si>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</si>
  <si>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</si>
  <si>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</si>
  <si>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</si>
  <si>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</si>
  <si>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</si>
  <si>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</si>
  <si>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</si>
  <si>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</si>
  <si>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</si>
  <si>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</si>
  <si>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</si>
  <si>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</si>
  <si>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</si>
  <si>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</si>
  <si>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</si>
  <si>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</si>
  <si>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</si>
  <si>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</si>
  <si>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</si>
  <si>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</si>
  <si>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</si>
  <si>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</si>
  <si>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</si>
  <si>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</si>
  <si>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</si>
  <si>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</si>
  <si>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</si>
  <si>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</si>
  <si>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</si>
  <si>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</si>
  <si>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</si>
  <si>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</si>
  <si>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</si>
  <si>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</si>
  <si>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</si>
  <si>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</si>
  <si>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</si>
  <si>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</si>
  <si>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</si>
  <si>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</si>
  <si>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</si>
  <si>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</si>
  <si>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</si>
  <si>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</si>
  <si>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</si>
  <si>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</si>
  <si>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</si>
  <si>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</si>
  <si>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</si>
  <si>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</si>
  <si>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</si>
  <si>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</si>
  <si>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</si>
  <si>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</si>
  <si>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</si>
  <si>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</si>
  <si>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</si>
  <si>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</si>
  <si>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</si>
  <si>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</si>
  <si>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</si>
  <si>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</si>
  <si>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</si>
  <si>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</si>
  <si>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</si>
  <si>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</si>
  <si>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</si>
  <si>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</si>
  <si>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</si>
  <si>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</si>
  <si>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</si>
  <si>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</si>
  <si>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</si>
  <si>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</si>
  <si>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</si>
  <si>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</si>
  <si>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</si>
  <si>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</si>
  <si>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</si>
  <si>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</si>
  <si>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</si>
  <si>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</si>
  <si>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</si>
  <si>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</si>
  <si>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</si>
  <si>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</si>
  <si>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</si>
  <si>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</si>
  <si>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</si>
  <si>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</si>
  <si>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</si>
  <si>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</si>
  <si>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</si>
  <si>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</si>
  <si>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</si>
  <si>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</si>
  <si>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</si>
  <si>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</si>
  <si>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</si>
  <si>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</si>
  <si>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</si>
  <si>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</si>
  <si>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</si>
  <si>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</si>
  <si>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</si>
  <si>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</si>
  <si>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</si>
  <si>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</si>
  <si>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</si>
  <si>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</si>
  <si>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</si>
  <si>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</si>
  <si>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</si>
  <si>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</si>
  <si>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</si>
  <si>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</si>
  <si>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</si>
  <si>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</si>
  <si>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</si>
  <si>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</si>
  <si>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</si>
  <si>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</si>
  <si>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</si>
  <si>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</si>
  <si>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</si>
  <si>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</si>
  <si>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</si>
  <si>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</si>
  <si>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</si>
  <si>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</si>
  <si>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</si>
  <si>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</si>
  <si>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</si>
  <si>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</si>
  <si>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</si>
  <si>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</si>
  <si>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</si>
  <si>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</si>
  <si>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</si>
  <si>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</si>
  <si>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</si>
  <si>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</si>
  <si>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</si>
  <si>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</si>
  <si>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</si>
  <si>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</si>
  <si>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</si>
  <si>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</si>
  <si>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</si>
  <si>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</si>
  <si>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</si>
  <si>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</si>
  <si>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</si>
  <si>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</si>
  <si>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</si>
  <si>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</si>
  <si>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</si>
  <si>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</si>
  <si>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</si>
  <si>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</si>
  <si>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</si>
  <si>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</si>
  <si>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</si>
  <si>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</si>
  <si>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</si>
  <si>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</si>
  <si>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</si>
  <si>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</si>
  <si>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</si>
  <si>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</si>
  <si>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</si>
  <si>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</si>
  <si>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</si>
  <si>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</si>
  <si>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</si>
  <si>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</si>
  <si>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</si>
  <si>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</si>
  <si>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</si>
  <si>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</si>
  <si>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</si>
  <si>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</si>
  <si>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</si>
  <si>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</si>
  <si>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</si>
  <si>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</si>
  <si>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</si>
  <si>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</si>
  <si>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</si>
  <si>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</si>
  <si>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</si>
  <si>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</si>
  <si>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</si>
  <si>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</si>
  <si>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</si>
  <si>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</si>
  <si>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</si>
  <si>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</si>
  <si>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</si>
  <si>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</si>
  <si>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</si>
  <si>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</si>
  <si>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</si>
  <si>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</si>
  <si>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</si>
  <si>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</si>
  <si>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</si>
  <si>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</si>
  <si>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</si>
  <si>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</si>
  <si>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</si>
  <si>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</si>
  <si>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</si>
  <si>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</si>
  <si>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</si>
  <si>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</si>
  <si>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</si>
  <si>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</si>
  <si>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</si>
  <si>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</si>
  <si>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</si>
  <si>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</si>
  <si>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</si>
  <si>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</si>
  <si>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</si>
  <si>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</si>
  <si>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</si>
  <si>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</si>
  <si>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</si>
  <si>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</si>
  <si>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</si>
  <si>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</si>
  <si>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</si>
  <si>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</si>
  <si>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</si>
  <si>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</si>
  <si>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</si>
  <si>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</si>
  <si>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</si>
  <si>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</si>
  <si>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</si>
  <si>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</si>
  <si>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</si>
  <si>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</si>
  <si>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</si>
  <si>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</si>
  <si>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</si>
  <si>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</si>
  <si>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</si>
  <si>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</si>
  <si>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</si>
  <si>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</si>
  <si>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</si>
  <si>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</si>
  <si>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</si>
  <si>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</si>
  <si>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</si>
  <si>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</si>
  <si>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</si>
  <si>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</si>
  <si>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</si>
  <si>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</si>
  <si>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</si>
  <si>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</si>
  <si>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</si>
  <si>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</si>
  <si>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</si>
  <si>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</si>
  <si>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</si>
  <si>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</si>
  <si>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</si>
  <si>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</si>
  <si>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</si>
  <si>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</si>
  <si>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</si>
  <si>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</si>
  <si>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</si>
  <si>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</si>
  <si>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</si>
  <si>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</si>
  <si>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</si>
  <si>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</si>
  <si>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</si>
  <si>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</si>
  <si>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</si>
  <si>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</si>
  <si>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</si>
  <si>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</si>
  <si>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</si>
  <si>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</si>
  <si>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</si>
  <si>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</si>
  <si>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</si>
  <si>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</si>
  <si>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</si>
  <si>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</si>
  <si>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</si>
  <si>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</si>
  <si>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</si>
  <si>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</si>
  <si>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</si>
  <si>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</si>
  <si>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</si>
  <si>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</si>
  <si>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</si>
  <si>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</si>
  <si>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</si>
  <si>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</si>
  <si>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</si>
  <si>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</si>
  <si>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</si>
  <si>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</si>
  <si>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</si>
  <si>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</si>
  <si>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</si>
  <si>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</si>
  <si>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</si>
  <si>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</si>
  <si>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</si>
  <si>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</si>
  <si>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</si>
  <si>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</si>
  <si>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</si>
  <si>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</si>
  <si>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</si>
  <si>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</si>
  <si>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</si>
  <si>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</si>
  <si>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</si>
  <si>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</si>
  <si>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</si>
  <si>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</si>
  <si>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</si>
  <si>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</si>
  <si>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</si>
  <si>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</si>
  <si>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</si>
  <si>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</si>
  <si>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</si>
  <si>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</si>
  <si>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</si>
  <si>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</si>
  <si>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</si>
  <si>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</si>
  <si>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</si>
  <si>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</si>
  <si>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</si>
  <si>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</si>
  <si>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</si>
  <si>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</si>
  <si>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</si>
  <si>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</si>
  <si>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</si>
  <si>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</si>
  <si>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</si>
  <si>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</si>
  <si>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</si>
  <si>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</si>
  <si>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</si>
  <si>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</si>
  <si>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</si>
  <si>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</si>
  <si>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</si>
  <si>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</si>
  <si>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</si>
  <si>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</si>
  <si>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</si>
  <si>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</si>
  <si>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</si>
  <si>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</si>
  <si>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</si>
  <si>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</si>
  <si>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</si>
  <si>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</si>
  <si>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</si>
  <si>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</si>
  <si>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</si>
  <si>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</si>
  <si>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</si>
  <si>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</si>
  <si>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</si>
  <si>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</si>
  <si>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</si>
  <si>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</si>
  <si>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</si>
  <si>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</si>
  <si>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</si>
  <si>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</si>
  <si>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</si>
  <si>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</si>
  <si>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</si>
  <si>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</si>
  <si>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</si>
  <si>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</si>
  <si>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</si>
  <si>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</si>
  <si>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</si>
  <si>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</si>
  <si>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</si>
  <si>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</si>
  <si>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</si>
  <si>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</si>
  <si>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</si>
  <si>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</si>
  <si>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</si>
  <si>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</si>
  <si>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</si>
  <si>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</si>
  <si>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</si>
  <si>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</si>
  <si>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</si>
  <si>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</si>
  <si>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</si>
  <si>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</si>
  <si>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</si>
  <si>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</si>
  <si>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</si>
  <si>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</si>
  <si>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</si>
  <si>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</si>
  <si>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</si>
  <si>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</si>
  <si>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</si>
  <si>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</si>
  <si>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</si>
  <si>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</si>
  <si>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</si>
  <si>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</si>
  <si>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</si>
  <si>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</si>
  <si>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</si>
  <si>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</si>
  <si>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</si>
  <si>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</si>
  <si>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</si>
  <si>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</si>
  <si>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</si>
  <si>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</si>
  <si>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</si>
  <si>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</si>
  <si>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</si>
  <si>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</si>
  <si>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</si>
  <si>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</si>
  <si>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</si>
  <si>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</si>
  <si>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</si>
  <si>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</si>
  <si>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</si>
  <si>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</si>
  <si>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</si>
  <si>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</si>
  <si>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</si>
  <si>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</si>
  <si>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</si>
  <si>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</si>
  <si>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</si>
  <si>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</si>
  <si>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</si>
  <si>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</si>
  <si>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</si>
  <si>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</si>
  <si>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</si>
  <si>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</si>
  <si>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</si>
  <si>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</si>
  <si>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</si>
  <si>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</si>
  <si>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</si>
  <si>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</si>
  <si>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</si>
  <si>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</si>
  <si>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</si>
  <si>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</si>
  <si>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</si>
  <si>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</si>
  <si>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</si>
  <si>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</si>
  <si>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</si>
  <si>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</si>
  <si>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</si>
  <si>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</si>
  <si>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</si>
  <si>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</si>
  <si>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</si>
  <si>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</si>
  <si>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</si>
  <si>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</si>
  <si>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</si>
  <si>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</si>
  <si>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</si>
  <si>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</si>
  <si>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</si>
  <si>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</si>
  <si>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</si>
  <si>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</si>
  <si>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</si>
  <si>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</si>
  <si>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</si>
  <si>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</si>
  <si>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</si>
  <si>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</si>
  <si>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</si>
  <si>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</si>
  <si>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</si>
  <si>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</si>
  <si>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</si>
  <si>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</si>
  <si>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</si>
  <si>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</si>
  <si>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</si>
  <si>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</si>
  <si>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</si>
  <si>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</si>
  <si>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</si>
  <si>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</si>
  <si>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</si>
  <si>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</si>
  <si>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</si>
  <si>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</si>
  <si>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</si>
  <si>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</si>
  <si>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</si>
  <si>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</si>
  <si>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</si>
  <si>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</si>
  <si>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</si>
  <si>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</si>
  <si>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</si>
  <si>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</si>
  <si>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</si>
  <si>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</si>
  <si>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</si>
  <si>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</si>
  <si>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</si>
  <si>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</si>
  <si>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</si>
  <si>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</si>
  <si>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</si>
  <si>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</si>
  <si>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</si>
  <si>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</si>
  <si>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</si>
  <si>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</si>
  <si>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</si>
  <si>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</si>
  <si>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</si>
  <si>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</si>
  <si>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</si>
  <si>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</si>
  <si>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</si>
  <si>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</si>
  <si>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</si>
  <si>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</si>
  <si>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</si>
  <si>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</si>
  <si>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</si>
  <si>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</si>
  <si>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</si>
  <si>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</si>
  <si>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</si>
  <si>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</si>
  <si>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</si>
  <si>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</si>
  <si>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</si>
  <si>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</si>
  <si>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</si>
  <si>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</si>
  <si>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</si>
  <si>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</si>
  <si>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</si>
  <si>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</si>
  <si>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</si>
  <si>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</si>
  <si>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</si>
  <si>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</si>
  <si>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</si>
  <si>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</si>
  <si>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</si>
  <si>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</si>
  <si>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</si>
  <si>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</si>
  <si>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</si>
  <si>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</si>
  <si>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</si>
  <si>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</si>
  <si>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</si>
  <si>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</si>
  <si>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</si>
  <si>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</si>
  <si>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</si>
  <si>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</si>
  <si>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</si>
  <si>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</si>
  <si>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</si>
  <si>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</si>
  <si>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</si>
  <si>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</si>
  <si>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</si>
  <si>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</si>
  <si>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</si>
  <si>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</si>
  <si>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</si>
  <si>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</si>
  <si>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</si>
  <si>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</si>
  <si>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</si>
  <si>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</si>
  <si>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</si>
  <si>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</si>
  <si>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</si>
  <si>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</si>
  <si>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</si>
  <si>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</si>
  <si>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</si>
  <si>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</si>
  <si>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</si>
  <si>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</si>
  <si>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</si>
  <si>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</si>
  <si>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</si>
  <si>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</si>
  <si>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</si>
  <si>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</si>
  <si>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</si>
  <si>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</si>
  <si>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</si>
  <si>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</si>
  <si>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</si>
  <si>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</si>
  <si>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</si>
  <si>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</si>
  <si>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</si>
  <si>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</si>
  <si>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</si>
  <si>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</si>
  <si>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</si>
  <si>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</si>
  <si>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</si>
  <si>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</si>
  <si>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</si>
  <si>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</si>
  <si>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</si>
  <si>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</si>
  <si>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</si>
  <si>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</si>
  <si>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</si>
  <si>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</si>
  <si>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</si>
  <si>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</si>
  <si>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</si>
  <si>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</si>
  <si>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</si>
  <si>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</si>
  <si>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</si>
  <si>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</si>
  <si>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</si>
  <si>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</si>
  <si>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</si>
  <si>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</si>
  <si>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</si>
  <si>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</si>
  <si>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</si>
  <si>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</si>
  <si>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</si>
  <si>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</si>
  <si>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</si>
  <si>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</si>
  <si>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</si>
  <si>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</si>
  <si>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</si>
  <si>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</si>
  <si>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</si>
  <si>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</si>
  <si>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</si>
  <si>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</si>
  <si>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</si>
  <si>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</si>
  <si>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</si>
  <si>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</si>
  <si>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</si>
  <si>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</si>
  <si>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</si>
  <si>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</si>
  <si>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</si>
  <si>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</si>
  <si>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</si>
  <si>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</si>
  <si>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</si>
  <si>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</si>
  <si>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</si>
  <si>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</si>
  <si>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</si>
  <si>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</si>
  <si>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</si>
  <si>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</si>
  <si>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</si>
  <si>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</si>
  <si>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</si>
  <si>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</si>
  <si>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</si>
  <si>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</si>
  <si>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</si>
  <si>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</si>
  <si>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</si>
  <si>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</si>
  <si>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</si>
  <si>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</si>
  <si>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</si>
  <si>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</si>
  <si>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</si>
  <si>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</si>
  <si>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</si>
  <si>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</si>
  <si>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</si>
  <si>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</si>
  <si>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</si>
  <si>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</si>
  <si>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</si>
  <si>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</si>
  <si>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</si>
  <si>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</si>
  <si>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</si>
  <si>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</si>
  <si>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</si>
  <si>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</si>
  <si>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</si>
  <si>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</si>
  <si>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</si>
  <si>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</si>
  <si>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</si>
  <si>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</si>
  <si>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</si>
  <si>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</si>
  <si>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</si>
  <si>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</si>
  <si>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</si>
  <si>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</si>
  <si>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</si>
  <si>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</si>
  <si>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</si>
  <si>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</si>
  <si>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</si>
  <si>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</si>
  <si>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</si>
  <si>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</si>
  <si>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</si>
  <si>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</si>
  <si>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</si>
  <si>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</si>
  <si>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</si>
  <si>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</si>
  <si>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</si>
  <si>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</si>
  <si>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</si>
  <si>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</si>
  <si>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</si>
  <si>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</si>
  <si>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</si>
  <si>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</si>
  <si>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</si>
  <si>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</si>
  <si>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</si>
  <si>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</si>
  <si>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</si>
  <si>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</si>
  <si>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</si>
  <si>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</si>
  <si>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</si>
  <si>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</si>
  <si>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</si>
  <si>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</si>
  <si>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</si>
  <si>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</si>
  <si>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</si>
  <si>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</si>
  <si>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</si>
  <si>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</si>
  <si>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</si>
  <si>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</si>
  <si>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</si>
  <si>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</si>
  <si>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</si>
  <si>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</si>
  <si>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</si>
  <si>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</si>
  <si>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</si>
  <si>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</si>
  <si>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</si>
  <si>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</si>
  <si>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</si>
  <si>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</si>
  <si>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</si>
  <si>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</si>
  <si>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</si>
  <si>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</si>
  <si>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</si>
  <si>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</si>
  <si>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</si>
  <si>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</si>
  <si>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</si>
  <si>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</si>
  <si>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</si>
  <si>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</si>
  <si>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</si>
  <si>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</si>
  <si>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</si>
  <si>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</si>
  <si>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</si>
  <si>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</si>
  <si>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</si>
  <si>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</si>
  <si>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</si>
  <si>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</si>
  <si>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</si>
  <si>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</si>
  <si>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</si>
  <si>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</si>
  <si>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</si>
  <si>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</si>
  <si>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</si>
  <si>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</si>
  <si>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</si>
  <si>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</si>
  <si>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</si>
  <si>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</si>
  <si>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</si>
  <si>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</si>
  <si>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</si>
  <si>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</si>
  <si>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</si>
  <si>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</si>
  <si>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</si>
  <si>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</si>
  <si>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</si>
  <si>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</si>
  <si>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</si>
  <si>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</si>
  <si>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</si>
  <si>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</si>
  <si>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</si>
  <si>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</si>
  <si>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</si>
  <si>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</si>
  <si>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</si>
  <si>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</si>
  <si>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</si>
  <si>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</si>
  <si>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</si>
  <si>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</si>
  <si>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</si>
  <si>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</si>
  <si>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</si>
  <si>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</si>
  <si>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</si>
  <si>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</si>
  <si>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</si>
  <si>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</si>
  <si>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</si>
  <si>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</si>
  <si>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</si>
  <si>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</si>
  <si>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</si>
  <si>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</si>
  <si>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</si>
  <si>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</si>
  <si>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</si>
  <si>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</si>
  <si>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</si>
  <si>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</si>
  <si>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</si>
  <si>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</si>
  <si>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</si>
  <si>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</si>
  <si>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</si>
  <si>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</si>
  <si>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</si>
  <si>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</si>
  <si>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</si>
  <si>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</si>
  <si>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</si>
  <si>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</si>
  <si>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</si>
  <si>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</si>
  <si>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</si>
  <si>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</si>
  <si>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</si>
  <si>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</si>
  <si>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</si>
  <si>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</si>
  <si>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</si>
  <si>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</si>
  <si>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</si>
  <si>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</si>
  <si>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</si>
  <si>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</si>
  <si>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</si>
  <si>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</si>
  <si>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</si>
  <si>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</si>
  <si>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</si>
  <si>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</si>
  <si>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</si>
  <si>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</si>
  <si>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</si>
  <si>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</si>
  <si>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</si>
  <si>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</si>
  <si>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</si>
  <si>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</si>
  <si>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</si>
  <si>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</si>
  <si>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</si>
  <si>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</si>
  <si>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</si>
  <si>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</si>
  <si>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</si>
  <si>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</si>
  <si>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</si>
  <si>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</si>
  <si>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</si>
  <si>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</si>
  <si>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</si>
  <si>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</si>
  <si>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</si>
  <si>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</si>
  <si>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</si>
  <si>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</si>
  <si>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</si>
  <si>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</si>
  <si>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</si>
  <si>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</si>
  <si>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</si>
  <si>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</si>
  <si>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</si>
  <si>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</si>
  <si>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</si>
  <si>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</si>
  <si>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</si>
  <si>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</si>
  <si>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</si>
  <si>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</si>
  <si>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</si>
  <si>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</si>
  <si>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</si>
  <si>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</si>
  <si>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</si>
  <si>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</si>
  <si>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</si>
  <si>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</si>
  <si>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</si>
  <si>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</si>
  <si>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</si>
  <si>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</si>
  <si>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</si>
  <si>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</si>
  <si>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</si>
  <si>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</si>
  <si>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</si>
  <si>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</si>
  <si>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</si>
  <si>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</si>
  <si>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</si>
  <si>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</si>
  <si>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</si>
  <si>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</si>
  <si>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</si>
  <si>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</si>
  <si>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</si>
  <si>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</si>
  <si>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</si>
  <si>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</si>
  <si>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</si>
  <si>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</si>
  <si>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</si>
  <si>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</si>
  <si>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</si>
  <si>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</si>
  <si>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</si>
  <si>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</si>
  <si>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</si>
  <si>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</si>
  <si>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</si>
  <si>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</si>
  <si>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</si>
  <si>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</si>
  <si>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</si>
  <si>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</si>
  <si>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</si>
  <si>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</si>
  <si>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</si>
  <si>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</si>
  <si>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</si>
  <si>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</si>
  <si>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</si>
  <si>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</si>
  <si>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</si>
  <si>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</si>
  <si>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</si>
  <si>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</si>
  <si>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</si>
  <si>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</si>
  <si>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</si>
  <si>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</si>
  <si>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</si>
  <si>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</si>
  <si>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</si>
  <si>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</si>
  <si>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</si>
  <si>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</si>
  <si>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</si>
  <si>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</si>
  <si>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</si>
  <si>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</si>
  <si>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</si>
  <si>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</si>
  <si>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</si>
  <si>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</si>
  <si>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</si>
  <si>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</si>
  <si>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</si>
  <si>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</si>
  <si>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</si>
  <si>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</si>
  <si>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</si>
  <si>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</si>
  <si>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</si>
  <si>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</si>
  <si>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</si>
  <si>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</si>
  <si>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</si>
  <si>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</si>
  <si>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</si>
  <si>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</si>
  <si>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</si>
  <si>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</si>
  <si>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</si>
  <si>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</si>
  <si>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</si>
  <si>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</si>
  <si>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</si>
  <si>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</si>
  <si>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</si>
  <si>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</si>
  <si>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</si>
  <si>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</si>
  <si>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</si>
  <si>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</si>
  <si>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</si>
  <si>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</si>
  <si>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</si>
  <si>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</si>
  <si>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</si>
  <si>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</si>
  <si>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</si>
  <si>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</si>
  <si>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</si>
  <si>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</si>
  <si>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</si>
  <si>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</si>
  <si>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</si>
  <si>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</si>
  <si>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</si>
  <si>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</si>
  <si>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</si>
  <si>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</si>
  <si>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</si>
  <si>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</si>
  <si>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</si>
  <si>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</si>
  <si>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</si>
  <si>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</si>
  <si>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</si>
  <si>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</si>
  <si>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</si>
  <si>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</si>
  <si>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</si>
  <si>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</si>
  <si>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</si>
  <si>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</si>
  <si>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</si>
  <si>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</si>
  <si>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</si>
  <si>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</si>
  <si>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</si>
  <si>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</si>
  <si>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</si>
  <si>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</si>
  <si>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</si>
  <si>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</si>
  <si>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</si>
  <si>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</si>
  <si>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</si>
  <si>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</si>
  <si>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</si>
  <si>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</si>
  <si>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</si>
  <si>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</si>
  <si>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</si>
  <si>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</si>
  <si>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</si>
  <si>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</si>
  <si>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</si>
  <si>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</si>
  <si>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</si>
  <si>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</si>
  <si>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</si>
  <si>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</si>
  <si>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</si>
  <si>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</si>
  <si>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</si>
  <si>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</si>
  <si>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</si>
  <si>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</si>
  <si>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</si>
  <si>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</si>
  <si>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</si>
  <si>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</si>
  <si>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</si>
  <si>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</si>
  <si>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</si>
  <si>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</si>
  <si>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</si>
  <si>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</si>
  <si>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</si>
  <si>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</si>
  <si>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</si>
  <si>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</si>
  <si>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</si>
  <si>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</si>
  <si>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</si>
  <si>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</si>
  <si>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</si>
  <si>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</si>
  <si>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</si>
  <si>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</si>
  <si>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</si>
  <si>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</si>
  <si>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</si>
  <si>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</si>
  <si>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</si>
  <si>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</si>
  <si>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</si>
  <si>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</si>
  <si>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</si>
  <si>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</si>
  <si>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</si>
  <si>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</si>
  <si>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</si>
  <si>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</si>
  <si>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</si>
  <si>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</si>
  <si>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</si>
  <si>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</si>
  <si>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</si>
  <si>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</si>
  <si>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</si>
  <si>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</si>
  <si>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</si>
  <si>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</si>
  <si>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</si>
  <si>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</si>
  <si>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</si>
  <si>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</si>
  <si>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</si>
  <si>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</si>
  <si>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</si>
  <si>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</si>
  <si>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</si>
  <si>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</si>
  <si>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</si>
  <si>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</si>
  <si>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</si>
  <si>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</si>
  <si>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</si>
  <si>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</si>
  <si>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</si>
  <si>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</si>
  <si>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</si>
  <si>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</si>
  <si>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</si>
  <si>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</si>
  <si>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</si>
  <si>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</si>
  <si>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</si>
  <si>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</si>
  <si>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</si>
  <si>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</si>
  <si>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</si>
  <si>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</si>
  <si>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</si>
  <si>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</si>
  <si>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</si>
  <si>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</si>
  <si>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</si>
  <si>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</si>
  <si>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</si>
  <si>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</si>
  <si>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</si>
  <si>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</si>
  <si>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</si>
  <si>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</si>
  <si>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</si>
  <si>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</si>
  <si>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</si>
  <si>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</si>
  <si>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</si>
  <si>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</si>
  <si>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</si>
  <si>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</si>
  <si>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</si>
  <si>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</si>
  <si>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</si>
  <si>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</si>
  <si>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</si>
  <si>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</si>
  <si>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</si>
  <si>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</si>
  <si>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</si>
  <si>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</si>
  <si>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</si>
  <si>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</si>
  <si>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</si>
  <si>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</si>
  <si>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</si>
  <si>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</si>
  <si>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</si>
  <si>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</si>
  <si>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</si>
  <si>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</si>
  <si>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</si>
  <si>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</si>
  <si>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</si>
  <si>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</si>
  <si>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</si>
  <si>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</si>
  <si>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</si>
  <si>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</si>
  <si>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</si>
  <si>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</si>
  <si>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</si>
  <si>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</si>
  <si>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</si>
  <si>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</si>
  <si>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</si>
  <si>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</si>
  <si>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</si>
  <si>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</si>
  <si>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</si>
  <si>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</si>
  <si>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</si>
  <si>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</si>
  <si>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</si>
  <si>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</si>
  <si>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</si>
  <si>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</si>
  <si>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</si>
  <si>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</si>
  <si>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</si>
  <si>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</si>
  <si>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</si>
  <si>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</si>
  <si>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</si>
  <si>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</si>
  <si>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</si>
  <si>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</si>
  <si>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</si>
  <si>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</si>
  <si>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</si>
  <si>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</si>
  <si>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</si>
  <si>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</si>
  <si>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</si>
  <si>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</si>
  <si>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</si>
  <si>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</si>
  <si>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</si>
  <si>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</si>
  <si>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</si>
  <si>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</si>
  <si>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</si>
  <si>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</si>
  <si>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</si>
  <si>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</si>
  <si>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</si>
  <si>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</si>
  <si>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</si>
  <si>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</si>
  <si>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</si>
  <si>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</si>
  <si>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</si>
  <si>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</si>
  <si>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</si>
  <si>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</si>
  <si>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</si>
  <si>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</si>
  <si>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</si>
  <si>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</si>
  <si>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</si>
  <si>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</si>
  <si>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</si>
  <si>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</si>
  <si>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</si>
  <si>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</si>
  <si>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</si>
  <si>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</si>
  <si>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</si>
  <si>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</si>
  <si>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</si>
  <si>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</si>
  <si>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</si>
  <si>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</si>
  <si>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</si>
  <si>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</si>
  <si>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</si>
  <si>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</si>
  <si>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</si>
  <si>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</si>
  <si>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</si>
  <si>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</si>
  <si>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</si>
  <si>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</si>
  <si>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</si>
  <si>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</si>
  <si>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</si>
  <si>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</si>
  <si>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</si>
  <si>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</si>
  <si>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</si>
  <si>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</si>
  <si>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</si>
  <si>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</si>
  <si>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</si>
  <si>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</si>
  <si>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</si>
  <si>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</si>
  <si>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</si>
  <si>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</si>
  <si>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</si>
  <si>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</si>
  <si>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</si>
  <si>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</si>
  <si>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</si>
  <si>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</si>
  <si>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</si>
  <si>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</si>
  <si>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</si>
  <si>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</si>
  <si>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</si>
  <si>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</si>
  <si>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</si>
  <si>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</si>
  <si>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</si>
  <si>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</si>
  <si>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</si>
  <si>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</si>
  <si>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</si>
  <si>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</si>
  <si>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</si>
  <si>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</si>
  <si>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</si>
  <si>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</si>
  <si>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</si>
  <si>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</si>
  <si>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</si>
  <si>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</si>
  <si>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</si>
  <si>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</si>
  <si>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</si>
  <si>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</si>
  <si>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</si>
  <si>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</si>
  <si>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</si>
  <si>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</si>
  <si>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</si>
  <si>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</si>
  <si>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</si>
  <si>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</si>
  <si>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</si>
  <si>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</si>
  <si>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</si>
  <si>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</si>
  <si>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</si>
  <si>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</si>
  <si>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</si>
  <si>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</si>
  <si>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</si>
  <si>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</si>
  <si>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</si>
  <si>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</si>
  <si>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</si>
  <si>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</si>
  <si>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</si>
  <si>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</si>
  <si>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</si>
  <si>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</si>
  <si>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</si>
  <si>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</si>
  <si>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</si>
  <si>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</si>
  <si>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</si>
  <si>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</si>
  <si>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</si>
  <si>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</si>
  <si>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</si>
  <si>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</si>
  <si>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</si>
  <si>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</si>
  <si>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</si>
  <si>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</si>
  <si>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</si>
  <si>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</si>
  <si>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</si>
  <si>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</si>
  <si>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</si>
  <si>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</si>
  <si>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</si>
  <si>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</si>
  <si>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</si>
  <si>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</si>
  <si>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</si>
  <si>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</si>
  <si>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</si>
  <si>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</si>
  <si>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</si>
  <si>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</si>
  <si>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</si>
  <si>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</si>
  <si>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</si>
  <si>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</si>
  <si>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</si>
  <si>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</si>
  <si>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</si>
  <si>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</si>
  <si>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</si>
  <si>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</si>
  <si>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</si>
  <si>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</si>
  <si>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</si>
  <si>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</si>
  <si>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</si>
  <si>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</si>
  <si>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</si>
  <si>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</si>
  <si>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</si>
  <si>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</si>
  <si>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</si>
  <si>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</si>
  <si>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</si>
  <si>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</si>
  <si>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</si>
  <si>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</si>
  <si>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</si>
  <si>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</si>
  <si>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</si>
  <si>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</si>
  <si>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</si>
  <si>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</si>
  <si>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</si>
  <si>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</si>
  <si>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</si>
  <si>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</si>
  <si>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</si>
  <si>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</si>
  <si>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</si>
  <si>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</si>
  <si>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</si>
  <si>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</si>
  <si>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</si>
  <si>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</si>
  <si>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</si>
  <si>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</si>
  <si>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</si>
  <si>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</si>
  <si>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</si>
  <si>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</si>
  <si>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</si>
  <si>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</si>
  <si>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</si>
  <si>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</si>
  <si>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</si>
  <si>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</si>
  <si>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</si>
  <si>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</si>
  <si>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</si>
  <si>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</si>
  <si>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</si>
  <si>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</si>
  <si>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</si>
  <si>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</si>
  <si>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</si>
  <si>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</si>
  <si>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</si>
  <si>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</si>
  <si>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</si>
  <si>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</si>
  <si>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</si>
  <si>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</si>
  <si>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</si>
  <si>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</si>
  <si>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</si>
  <si>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</si>
  <si>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</si>
  <si>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</si>
  <si>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</si>
  <si>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</si>
  <si>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</si>
  <si>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</si>
  <si>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</si>
  <si>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</si>
  <si>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</si>
  <si>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</si>
  <si>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</si>
  <si>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</si>
  <si>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</si>
  <si>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</si>
  <si>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</si>
  <si>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</si>
  <si>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</si>
  <si>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</si>
  <si>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</si>
  <si>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</si>
  <si>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</si>
  <si>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</si>
  <si>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</si>
  <si>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</si>
  <si>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</si>
  <si>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</si>
  <si>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</si>
  <si>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</si>
  <si>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</si>
  <si>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</si>
  <si>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</si>
  <si>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</si>
  <si>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</si>
  <si>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</si>
  <si>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</si>
  <si>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</si>
  <si>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</si>
  <si>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</si>
  <si>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</si>
  <si>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</si>
  <si>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</si>
  <si>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</si>
  <si>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</si>
  <si>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</si>
  <si>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</si>
  <si>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</si>
  <si>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</si>
  <si>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</si>
  <si>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</si>
  <si>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</si>
  <si>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</si>
  <si>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</si>
  <si>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</si>
  <si>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</si>
  <si>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</si>
  <si>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</si>
  <si>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</si>
  <si>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</si>
  <si>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</si>
  <si>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</si>
  <si>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</si>
  <si>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</si>
  <si>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</si>
  <si>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</si>
  <si>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</si>
  <si>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</si>
  <si>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</si>
  <si>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</si>
  <si>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</si>
  <si>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</si>
  <si>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</si>
  <si>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</si>
  <si>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</si>
  <si>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</si>
  <si>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</si>
  <si>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</si>
  <si>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</si>
  <si>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</si>
  <si>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</si>
  <si>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</si>
  <si>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</si>
  <si>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</si>
  <si>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</si>
  <si>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</si>
  <si>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</si>
  <si>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</si>
  <si>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</si>
  <si>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</si>
  <si>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</si>
  <si>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</si>
  <si>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</si>
  <si>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</si>
  <si>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</si>
  <si>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</si>
  <si>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</si>
  <si>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</si>
  <si>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</si>
  <si>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</si>
  <si>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</si>
  <si>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</si>
  <si>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</si>
  <si>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</si>
  <si>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</si>
  <si>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</si>
  <si>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</si>
  <si>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</si>
  <si>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</si>
  <si>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</si>
  <si>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</si>
  <si>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</si>
  <si>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</si>
  <si>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</si>
  <si>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</si>
  <si>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</si>
  <si>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</si>
  <si>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</si>
  <si>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</si>
  <si>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</si>
  <si>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</si>
  <si>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</si>
  <si>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</si>
  <si>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</si>
  <si>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</si>
  <si>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</si>
  <si>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</si>
  <si>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</si>
  <si>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</si>
  <si>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</si>
  <si>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</si>
  <si>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</si>
  <si>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</si>
  <si>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</si>
  <si>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</si>
  <si>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</si>
  <si>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</si>
  <si>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</si>
  <si>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</si>
  <si>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</si>
  <si>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</si>
  <si>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</si>
  <si>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</si>
  <si>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</si>
  <si>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</si>
  <si>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</si>
  <si>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</si>
  <si>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</si>
  <si>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</si>
  <si>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</si>
  <si>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</si>
  <si>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</si>
  <si>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</si>
  <si>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</si>
  <si>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</si>
  <si>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</si>
  <si>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</si>
  <si>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</si>
  <si>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</si>
  <si>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</si>
  <si>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</si>
  <si>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</si>
  <si>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</si>
  <si>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</si>
  <si>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</si>
  <si>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</si>
  <si>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</si>
  <si>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</si>
  <si>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</si>
  <si>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</si>
  <si>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</si>
  <si>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</si>
  <si>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</si>
  <si>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</si>
  <si>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</si>
  <si>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</si>
  <si>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</si>
  <si>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</si>
  <si>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</si>
  <si>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</si>
  <si>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</si>
  <si>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</si>
  <si>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</si>
  <si>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</si>
  <si>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</si>
  <si>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</si>
  <si>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</si>
  <si>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</si>
  <si>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</si>
  <si>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</si>
  <si>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</si>
  <si>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</si>
  <si>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</si>
  <si>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</si>
  <si>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</si>
  <si>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</si>
  <si>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</si>
  <si>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</si>
  <si>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</si>
  <si>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</si>
  <si>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</si>
  <si>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</si>
  <si>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</si>
  <si>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</si>
  <si>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</si>
  <si>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</si>
  <si>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</si>
  <si>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</si>
  <si>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</si>
  <si>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</si>
  <si>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</si>
  <si>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</si>
  <si>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</si>
  <si>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</si>
  <si>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</si>
  <si>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</si>
  <si>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</si>
  <si>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</si>
  <si>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</si>
  <si>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</si>
  <si>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</si>
  <si>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</si>
  <si>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</si>
  <si>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</si>
  <si>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</si>
  <si>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</si>
  <si>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</si>
  <si>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</si>
  <si>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</si>
  <si>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</si>
  <si>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</si>
  <si>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</si>
  <si>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</si>
  <si>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</si>
  <si>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</si>
  <si>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</si>
  <si>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</si>
  <si>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</si>
  <si>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</si>
  <si>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</si>
  <si>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</si>
  <si>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</si>
  <si>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</si>
  <si>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</si>
  <si>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</si>
  <si>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</si>
  <si>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</si>
  <si>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</si>
  <si>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</si>
  <si>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</si>
  <si>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</si>
  <si>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</si>
  <si>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</si>
  <si>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</si>
  <si>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</si>
  <si>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</si>
  <si>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</si>
  <si>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</si>
  <si>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</si>
  <si>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</si>
  <si>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</si>
  <si>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</si>
  <si>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</si>
  <si>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</si>
  <si>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</si>
  <si>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</si>
  <si>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</si>
  <si>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</si>
  <si>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</si>
  <si>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</si>
  <si>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</si>
  <si>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</si>
  <si>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</si>
  <si>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</si>
  <si>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</si>
  <si>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</si>
  <si>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</si>
  <si>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</si>
  <si>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</si>
  <si>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</si>
  <si>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</si>
  <si>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</si>
  <si>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</si>
  <si>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</si>
  <si>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</si>
  <si>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</si>
  <si>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</si>
  <si>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</si>
  <si>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</si>
  <si>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</si>
  <si>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</si>
  <si>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</si>
  <si>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</si>
  <si>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</si>
  <si>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</si>
  <si>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</si>
  <si>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</si>
  <si>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</si>
  <si>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</si>
  <si>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</si>
  <si>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</si>
  <si>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</si>
  <si>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</si>
  <si>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</si>
  <si>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</si>
  <si>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</si>
  <si>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</si>
  <si>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</si>
  <si>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</si>
  <si>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</si>
  <si>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</si>
  <si>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</si>
  <si>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</si>
  <si>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</si>
  <si>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</si>
  <si>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</si>
  <si>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</si>
  <si>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</si>
  <si>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</si>
  <si>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</si>
  <si>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</si>
  <si>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</si>
  <si>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</si>
  <si>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</si>
  <si>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</si>
  <si>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</si>
  <si>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</si>
  <si>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</si>
  <si>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</si>
  <si>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</si>
  <si>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</si>
  <si>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</si>
  <si>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</si>
  <si>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</si>
  <si>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</si>
  <si>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</si>
  <si>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</si>
  <si>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</si>
  <si>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</si>
  <si>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</si>
  <si>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</si>
  <si>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</si>
  <si>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</si>
  <si>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</si>
  <si>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</si>
  <si>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</si>
  <si>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</si>
  <si>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</si>
  <si>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</si>
  <si>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</si>
  <si>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</si>
  <si>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</si>
  <si>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</si>
  <si>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</si>
  <si>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</si>
  <si>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</si>
  <si>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</si>
  <si>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</si>
  <si>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</si>
  <si>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</si>
  <si>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</si>
  <si>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</si>
  <si>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</si>
  <si>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</si>
  <si>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</si>
  <si>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</si>
  <si>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</si>
  <si>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</si>
  <si>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</si>
  <si>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</si>
  <si>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</si>
  <si>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</si>
  <si>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</si>
  <si>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</si>
  <si>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</si>
  <si>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</si>
  <si>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</si>
  <si>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</si>
  <si>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</si>
  <si>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</si>
  <si>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</si>
  <si>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</si>
  <si>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</si>
  <si>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</si>
  <si>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</si>
  <si>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</si>
  <si>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</si>
  <si>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</si>
  <si>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</si>
  <si>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</si>
  <si>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</si>
  <si>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</si>
  <si>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</si>
  <si>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</si>
  <si>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</si>
  <si>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</si>
  <si>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</si>
  <si>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</si>
  <si>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</si>
  <si>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</si>
  <si>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</si>
  <si>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</si>
  <si>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</si>
  <si>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</si>
  <si>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</si>
  <si>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</si>
  <si>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</si>
  <si>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</si>
  <si>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</si>
  <si>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</si>
  <si>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</si>
  <si>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</si>
  <si>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</si>
  <si>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</si>
  <si>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</si>
  <si>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</si>
  <si>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</si>
  <si>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</si>
  <si>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</si>
  <si>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</si>
  <si>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</si>
  <si>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</si>
  <si>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</si>
  <si>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</si>
  <si>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</si>
  <si>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</si>
  <si>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</si>
  <si>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</si>
  <si>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</si>
  <si>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</si>
  <si>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</si>
  <si>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</si>
  <si>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</si>
  <si>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</si>
  <si>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</si>
  <si>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</si>
  <si>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</si>
  <si>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</si>
  <si>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</si>
  <si>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</si>
  <si>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</si>
  <si>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</si>
  <si>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</si>
  <si>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</si>
  <si>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</si>
  <si>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</si>
  <si>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</si>
  <si>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</si>
  <si>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</si>
  <si>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</si>
  <si>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</si>
  <si>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</si>
  <si>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</si>
  <si>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</si>
  <si>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</si>
  <si>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</si>
  <si>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</si>
  <si>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</si>
  <si>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</si>
  <si>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</si>
  <si>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</si>
  <si>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</si>
  <si>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</si>
  <si>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</si>
  <si>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</si>
  <si>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</si>
  <si>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</si>
  <si>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</si>
  <si>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</si>
  <si>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</si>
  <si>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</si>
  <si>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</si>
  <si>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</si>
  <si>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</si>
  <si>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</si>
  <si>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</si>
  <si>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</si>
  <si>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</si>
  <si>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</si>
  <si>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</si>
  <si>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</si>
  <si>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</si>
  <si>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</si>
  <si>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</si>
  <si>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</si>
  <si>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</si>
  <si>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</si>
  <si>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</si>
  <si>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</si>
  <si>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</si>
  <si>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</si>
  <si>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</si>
  <si>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</si>
  <si>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</si>
  <si>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</si>
  <si>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</si>
  <si>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</si>
  <si>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</si>
  <si>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</si>
  <si>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</si>
  <si>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</si>
  <si>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</si>
  <si>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</si>
  <si>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</si>
  <si>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</si>
  <si>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</si>
  <si>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</si>
  <si>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</si>
  <si>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</si>
  <si>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</si>
  <si>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</si>
  <si>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</si>
  <si>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</si>
  <si>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</si>
  <si>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</si>
  <si>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</si>
  <si>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</si>
  <si>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</si>
  <si>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</si>
  <si>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</si>
  <si>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</si>
  <si>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</si>
  <si>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</si>
  <si>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</si>
  <si>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</si>
  <si>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</si>
  <si>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</si>
  <si>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</si>
  <si>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</si>
  <si>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</si>
  <si>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</si>
  <si>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</si>
  <si>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</si>
  <si>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</si>
  <si>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</si>
  <si>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</si>
  <si>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</si>
  <si>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</si>
  <si>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</si>
  <si>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</si>
  <si>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</si>
  <si>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</si>
  <si>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</si>
  <si>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</si>
  <si>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</si>
  <si>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</si>
  <si>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</si>
  <si>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</si>
  <si>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</si>
  <si>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</si>
  <si>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</si>
  <si>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</si>
  <si>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</si>
  <si>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</si>
  <si>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</si>
  <si>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</si>
  <si>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</si>
  <si>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</si>
  <si>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</si>
  <si>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</si>
  <si>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</si>
  <si>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</si>
  <si>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</si>
  <si>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</si>
  <si>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</si>
  <si>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</si>
  <si>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</si>
  <si>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</si>
  <si>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</si>
  <si>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</si>
  <si>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</si>
  <si>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</si>
  <si>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</si>
  <si>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</si>
  <si>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</si>
  <si>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</si>
  <si>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</si>
  <si>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</si>
  <si>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</si>
  <si>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</si>
  <si>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</si>
  <si>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</si>
  <si>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</si>
  <si>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</si>
  <si>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</si>
  <si>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</si>
  <si>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</si>
  <si>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</si>
  <si>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</si>
  <si>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</si>
  <si>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</si>
  <si>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</si>
  <si>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</si>
  <si>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</si>
  <si>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</si>
  <si>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</si>
  <si>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</si>
  <si>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</si>
  <si>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</si>
  <si>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</si>
  <si>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</si>
  <si>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</si>
  <si>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</si>
  <si>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</si>
  <si>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</si>
  <si>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</si>
  <si>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</si>
  <si>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</si>
  <si>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</si>
  <si>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</si>
  <si>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</si>
  <si>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</si>
  <si>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</si>
  <si>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</si>
  <si>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</si>
  <si>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</si>
  <si>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</si>
  <si>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</si>
  <si>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</si>
  <si>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</si>
  <si>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</si>
  <si>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</si>
  <si>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</si>
  <si>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</si>
  <si>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</si>
  <si>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</si>
  <si>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</si>
  <si>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</si>
  <si>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</si>
  <si>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</si>
  <si>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</si>
  <si>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</si>
  <si>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</si>
  <si>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</si>
  <si>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</si>
  <si>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</si>
  <si>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</si>
  <si>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</si>
  <si>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</si>
  <si>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</si>
  <si>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</si>
  <si>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</si>
  <si>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</si>
  <si>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</si>
  <si>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</si>
  <si>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</si>
  <si>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</si>
  <si>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</si>
  <si>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</si>
  <si>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</si>
  <si>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</si>
  <si>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</si>
  <si>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</si>
  <si>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</si>
  <si>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</si>
  <si>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</si>
  <si>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</si>
  <si>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</si>
  <si>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</si>
  <si>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</si>
  <si>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</si>
  <si>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</si>
  <si>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</si>
  <si>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</si>
  <si>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</si>
  <si>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</si>
  <si>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</si>
  <si>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</si>
  <si>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</si>
  <si>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</si>
  <si>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</si>
  <si>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</si>
  <si>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</si>
  <si>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</si>
  <si>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</si>
  <si>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</si>
  <si>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</si>
  <si>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</si>
  <si>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</si>
  <si>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</si>
  <si>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</si>
  <si>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</si>
  <si>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</si>
  <si>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</si>
  <si>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</si>
  <si>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</si>
  <si>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</si>
  <si>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</si>
  <si>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</si>
  <si>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</si>
  <si>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</si>
  <si>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</si>
  <si>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</si>
  <si>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</si>
  <si>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</si>
  <si>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</si>
  <si>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</si>
  <si>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</si>
  <si>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</si>
  <si>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</si>
  <si>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</si>
  <si>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</si>
  <si>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</si>
  <si>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</si>
  <si>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</si>
  <si>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</si>
  <si>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</si>
  <si>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</si>
  <si>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</si>
  <si>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</si>
  <si>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</si>
  <si>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</si>
  <si>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</si>
  <si>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</si>
  <si>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</si>
  <si>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</si>
  <si>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</si>
  <si>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</si>
  <si>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</si>
  <si>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</si>
  <si>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</si>
  <si>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</si>
  <si>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</si>
  <si>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</si>
  <si>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</si>
  <si>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</si>
  <si>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</si>
  <si>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</si>
  <si>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</si>
  <si>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</si>
  <si>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</si>
  <si>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</si>
  <si>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</si>
  <si>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</si>
  <si>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</si>
  <si>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</si>
  <si>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</si>
  <si>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</si>
  <si>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</si>
  <si>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</si>
  <si>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</si>
  <si>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</si>
  <si>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</si>
  <si>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</si>
  <si>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</si>
  <si>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</si>
  <si>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</si>
  <si>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</si>
  <si>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</si>
  <si>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</si>
  <si>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</si>
  <si>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</si>
  <si>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</si>
  <si>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</si>
  <si>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</si>
  <si>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</si>
  <si>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</si>
  <si>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</si>
  <si>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</si>
  <si>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</si>
  <si>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</si>
  <si>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</si>
  <si>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</si>
  <si>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</si>
  <si>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</si>
  <si>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</si>
  <si>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</si>
  <si>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</si>
  <si>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</si>
  <si>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</si>
  <si>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</si>
  <si>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</si>
  <si>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</si>
  <si>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</si>
  <si>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</si>
  <si>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</si>
  <si>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</si>
  <si>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</si>
  <si>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</si>
  <si>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</si>
  <si>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</si>
  <si>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</si>
  <si>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</si>
  <si>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</si>
  <si>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</si>
  <si>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</si>
  <si>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</si>
  <si>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</si>
  <si>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</si>
  <si>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</si>
  <si>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</si>
  <si>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</si>
  <si>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</si>
  <si>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</si>
  <si>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</si>
  <si>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</si>
  <si>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</si>
  <si>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</si>
  <si>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</si>
  <si>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</si>
  <si>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</si>
  <si>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</si>
  <si>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</si>
  <si>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</si>
  <si>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</si>
  <si>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</si>
  <si>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</si>
  <si>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</si>
  <si>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</si>
  <si>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</si>
  <si>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</si>
  <si>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</si>
  <si>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</si>
  <si>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</si>
  <si>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</si>
  <si>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</si>
  <si>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</si>
  <si>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</si>
  <si>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</si>
  <si>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</si>
  <si>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</si>
  <si>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</si>
  <si>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</si>
  <si>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</si>
  <si>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</si>
  <si>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</si>
  <si>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</si>
  <si>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</si>
  <si>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</si>
  <si>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</si>
  <si>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</si>
  <si>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</si>
  <si>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</si>
  <si>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</si>
  <si>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</si>
  <si>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</si>
  <si>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</si>
  <si>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</si>
  <si>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</si>
  <si>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</si>
  <si>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</si>
  <si>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</si>
  <si>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</si>
  <si>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</si>
  <si>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</si>
  <si>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</si>
  <si>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</si>
  <si>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</si>
  <si>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</si>
  <si>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</si>
  <si>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</si>
  <si>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</si>
  <si>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</si>
  <si>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</si>
  <si>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</si>
  <si>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</si>
  <si>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</si>
  <si>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</si>
  <si>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</si>
  <si>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</si>
  <si>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</si>
  <si>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</si>
  <si>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</si>
  <si>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</si>
  <si>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</si>
  <si>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</si>
  <si>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</si>
  <si>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</si>
  <si>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</si>
  <si>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</si>
  <si>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</si>
  <si>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</si>
  <si>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</si>
  <si>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</si>
  <si>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</si>
  <si>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</si>
  <si>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</si>
  <si>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</si>
  <si>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</si>
  <si>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</si>
  <si>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</si>
  <si>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</si>
  <si>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</si>
  <si>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</si>
  <si>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</si>
  <si>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</si>
  <si>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</si>
  <si>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</si>
  <si>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</si>
  <si>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</si>
  <si>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</si>
  <si>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</si>
  <si>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</si>
  <si>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</si>
  <si>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</si>
  <si>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</si>
  <si>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</si>
  <si>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</si>
  <si>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</si>
  <si>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</si>
  <si>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</si>
  <si>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</si>
  <si>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</si>
  <si>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</si>
  <si>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</si>
  <si>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</si>
  <si>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</si>
  <si>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</si>
  <si>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</si>
  <si>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</si>
  <si>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</si>
  <si>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</si>
  <si>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</si>
  <si>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</si>
  <si>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</si>
  <si>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</si>
  <si>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</si>
  <si>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</si>
  <si>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</si>
  <si>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</si>
  <si>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</si>
  <si>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</si>
  <si>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</si>
  <si>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</si>
  <si>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</si>
  <si>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</si>
  <si>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</si>
  <si>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</si>
  <si>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</si>
  <si>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</si>
  <si>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</si>
  <si>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</si>
  <si>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</si>
  <si>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</si>
  <si>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</si>
  <si>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</si>
  <si>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</si>
  <si>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</si>
  <si>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</si>
  <si>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</si>
  <si>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</si>
  <si>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</si>
  <si>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</si>
  <si>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</si>
  <si>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</si>
  <si>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</si>
  <si>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</si>
  <si>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</si>
  <si>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</si>
  <si>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</si>
  <si>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</si>
  <si>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</si>
  <si>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</si>
  <si>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</si>
  <si>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</si>
  <si>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</si>
  <si>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</si>
  <si>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</si>
  <si>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</si>
  <si>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</si>
  <si>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</si>
  <si>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</si>
  <si>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</si>
  <si>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</si>
  <si>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</si>
  <si>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</si>
  <si>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</si>
  <si>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</si>
  <si>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</si>
  <si>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</si>
  <si>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</si>
  <si>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</si>
  <si>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</si>
  <si>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</si>
  <si>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</si>
  <si>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</si>
  <si>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</si>
  <si>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</si>
  <si>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</si>
  <si>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</si>
  <si>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</si>
  <si>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</si>
  <si>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</si>
  <si>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</si>
  <si>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</si>
  <si>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</si>
  <si>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</si>
  <si>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</si>
  <si>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</si>
  <si>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</si>
  <si>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</si>
  <si>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</si>
  <si>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</si>
  <si>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</si>
  <si>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</si>
  <si>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</si>
  <si>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</si>
  <si>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</si>
  <si>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</si>
  <si>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</si>
  <si>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</si>
  <si>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</si>
  <si>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</si>
  <si>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</si>
  <si>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</si>
  <si>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</si>
  <si>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</si>
  <si>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</si>
  <si>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</si>
  <si>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</si>
  <si>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</si>
  <si>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</si>
  <si>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</si>
  <si>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</si>
  <si>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</si>
  <si>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</si>
  <si>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</si>
  <si>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</si>
  <si>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</si>
  <si>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</si>
  <si>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</si>
  <si>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</si>
  <si>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</si>
  <si>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</si>
  <si>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</si>
  <si>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</si>
  <si>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</si>
  <si>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</si>
  <si>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</si>
  <si>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</si>
  <si>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</si>
  <si>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</si>
  <si>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</si>
  <si>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</si>
  <si>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</si>
  <si>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</si>
  <si>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</si>
  <si>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</si>
  <si>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</si>
  <si>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</si>
  <si>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</si>
  <si>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</si>
  <si>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</si>
  <si>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</si>
  <si>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</si>
  <si>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</si>
  <si>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</si>
  <si>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</si>
  <si>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</si>
  <si>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</si>
  <si>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</si>
  <si>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</si>
  <si>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</si>
  <si>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</si>
  <si>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</si>
  <si>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</si>
  <si>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</si>
  <si>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</si>
  <si>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</si>
  <si>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</si>
  <si>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</si>
  <si>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</si>
  <si>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</si>
  <si>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</si>
  <si>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</si>
  <si>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</si>
  <si>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</si>
  <si>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</si>
  <si>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</si>
  <si>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</si>
  <si>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</si>
  <si>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</si>
  <si>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</si>
  <si>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</si>
  <si>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</si>
  <si>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</si>
  <si>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</si>
  <si>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</si>
  <si>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</si>
  <si>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</si>
  <si>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</si>
  <si>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</si>
  <si>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</si>
  <si>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</si>
  <si>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</si>
  <si>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</si>
  <si>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</si>
  <si>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</si>
  <si>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</si>
  <si>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</si>
  <si>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</si>
  <si>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</si>
  <si>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</si>
  <si>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</si>
  <si>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</si>
  <si>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</si>
  <si>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</si>
  <si>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</si>
  <si>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</si>
  <si>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</si>
  <si>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</si>
  <si>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</si>
  <si>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</si>
  <si>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</si>
  <si>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</si>
  <si>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</si>
  <si>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</si>
  <si>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</si>
  <si>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</si>
  <si>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</si>
  <si>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</si>
  <si>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</si>
  <si>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</si>
  <si>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</si>
  <si>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</si>
  <si>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</si>
  <si>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</si>
  <si>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</si>
  <si>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</si>
  <si>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</si>
  <si>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</si>
  <si>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</si>
  <si>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</si>
  <si>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</si>
  <si>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</si>
  <si>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</si>
  <si>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</si>
  <si>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</si>
  <si>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</si>
  <si>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</si>
  <si>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</si>
  <si>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</si>
  <si>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</si>
  <si>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</si>
  <si>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</si>
  <si>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</si>
  <si>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</si>
  <si>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</si>
  <si>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</si>
  <si>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</si>
  <si>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</si>
  <si>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</si>
  <si>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</si>
  <si>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</si>
  <si>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</si>
  <si>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</si>
  <si>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</si>
  <si>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</si>
  <si>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</si>
  <si>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</si>
  <si>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</si>
  <si>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</si>
  <si>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</si>
  <si>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</si>
  <si>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</si>
  <si>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</si>
  <si>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</si>
  <si>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</si>
  <si>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</si>
  <si>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</si>
  <si>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</si>
  <si>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</si>
  <si>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</si>
  <si>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</si>
  <si>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</si>
  <si>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</si>
  <si>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</si>
  <si>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</si>
  <si>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</si>
  <si>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</si>
  <si>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</si>
  <si>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</si>
  <si>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</si>
  <si>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</si>
  <si>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</si>
  <si>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</si>
  <si>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</si>
  <si>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</si>
  <si>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</si>
  <si>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</si>
  <si>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</si>
  <si>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</si>
  <si>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</si>
  <si>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</si>
  <si>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</si>
  <si>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</si>
  <si>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</si>
  <si>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</si>
  <si>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</si>
  <si>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</si>
  <si>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</si>
  <si>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</si>
  <si>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</si>
  <si>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</si>
  <si>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</si>
  <si>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</si>
  <si>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</si>
  <si>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</si>
  <si>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</si>
  <si>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</si>
  <si>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</si>
  <si>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</si>
  <si>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</si>
  <si>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</si>
  <si>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</si>
  <si>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</si>
  <si>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</si>
  <si>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</si>
  <si>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</si>
  <si>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</si>
  <si>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</si>
  <si>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</si>
  <si>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</si>
  <si>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</si>
  <si>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</si>
  <si>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</si>
  <si>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</si>
  <si>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</si>
  <si>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</si>
  <si>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</si>
  <si>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</si>
  <si>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</si>
  <si>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</si>
  <si>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</si>
  <si>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</si>
  <si>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</si>
  <si>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</si>
  <si>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</si>
  <si>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</si>
  <si>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</si>
  <si>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</si>
  <si>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</si>
  <si>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</si>
  <si>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</si>
  <si>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</si>
  <si>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</si>
  <si>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</si>
  <si>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</si>
  <si>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</si>
  <si>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</si>
  <si>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</si>
  <si>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</si>
  <si>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</si>
  <si>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</si>
  <si>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</si>
  <si>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</si>
  <si>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</si>
  <si>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</si>
  <si>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</si>
  <si>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</si>
  <si>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</si>
  <si>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</si>
  <si>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</si>
  <si>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</si>
  <si>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</si>
  <si>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</si>
  <si>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</si>
  <si>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</si>
  <si>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</si>
  <si>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</si>
  <si>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</si>
  <si>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</si>
  <si>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</si>
  <si>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</si>
  <si>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</si>
  <si>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</si>
  <si>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</si>
  <si>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</si>
  <si>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</si>
  <si>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</si>
  <si>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</si>
  <si>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</si>
  <si>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</si>
  <si>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</si>
  <si>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</si>
  <si>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</si>
  <si>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</si>
  <si>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</si>
  <si>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</si>
  <si>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</si>
  <si>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</si>
  <si>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</si>
  <si>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</si>
  <si>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</si>
  <si>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</si>
  <si>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</si>
  <si>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</si>
  <si>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</si>
  <si>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</si>
  <si>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</si>
  <si>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</si>
  <si>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</si>
  <si>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</si>
  <si>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</si>
  <si>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</si>
  <si>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</si>
  <si>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</si>
  <si>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</si>
  <si>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</si>
  <si>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</si>
  <si>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</si>
  <si>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</si>
  <si>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</si>
  <si>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</si>
  <si>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</si>
  <si>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</si>
  <si>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</si>
  <si>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</si>
  <si>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</si>
  <si>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</si>
  <si>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</si>
  <si>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</si>
  <si>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</si>
  <si>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</si>
  <si>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</si>
  <si>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</si>
  <si>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</si>
  <si>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</si>
  <si>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</si>
  <si>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</si>
  <si>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</si>
  <si>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</si>
  <si>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</si>
  <si>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</si>
  <si>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</si>
  <si>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</si>
  <si>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</si>
  <si>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</si>
  <si>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</si>
  <si>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</si>
  <si>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</si>
  <si>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</si>
  <si>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</si>
  <si>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</si>
  <si>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</si>
  <si>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</si>
  <si>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</si>
  <si>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</si>
  <si>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</si>
  <si>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</si>
  <si>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</si>
  <si>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</si>
  <si>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</si>
  <si>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</si>
  <si>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</si>
  <si>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</si>
  <si>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</si>
  <si>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</si>
  <si>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</si>
  <si>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</si>
  <si>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</si>
  <si>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</si>
  <si>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</si>
  <si>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</si>
  <si>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</si>
  <si>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</si>
  <si>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</si>
  <si>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</si>
  <si>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</si>
  <si>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</si>
  <si>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</si>
  <si>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</si>
  <si>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</si>
  <si>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</si>
  <si>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</si>
  <si>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</si>
  <si>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</si>
  <si>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</si>
  <si>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</si>
  <si>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</si>
  <si>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</si>
  <si>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</si>
  <si>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</si>
  <si>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</si>
  <si>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</si>
  <si>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</si>
  <si>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</si>
  <si>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</si>
  <si>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</si>
  <si>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</si>
  <si>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</si>
  <si>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</si>
  <si>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</si>
  <si>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</si>
  <si>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</si>
  <si>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</si>
  <si>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</si>
  <si>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</si>
  <si>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</si>
  <si>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</si>
  <si>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</si>
  <si>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</si>
  <si>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</si>
  <si>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</si>
  <si>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</si>
  <si>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</si>
  <si>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</si>
  <si>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</si>
  <si>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</si>
  <si>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</si>
  <si>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</si>
  <si>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</si>
  <si>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</si>
  <si>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</si>
  <si>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</si>
  <si>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</si>
  <si>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</si>
  <si>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</si>
  <si>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</si>
  <si>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</si>
  <si>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</si>
  <si>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</si>
  <si>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</si>
  <si>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</si>
  <si>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</si>
  <si>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</si>
  <si>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</si>
  <si>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</si>
  <si>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</si>
  <si>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</si>
  <si>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</si>
  <si>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</si>
  <si>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</si>
  <si>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</si>
  <si>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</si>
  <si>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</si>
  <si>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</si>
  <si>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</si>
  <si>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</si>
  <si>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</si>
  <si>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</si>
  <si>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</si>
  <si>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</si>
  <si>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</si>
  <si>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</si>
  <si>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</si>
  <si>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</si>
  <si>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</si>
  <si>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</si>
  <si>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</si>
  <si>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</si>
  <si>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</si>
  <si>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</si>
  <si>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</si>
  <si>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</si>
  <si>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</si>
  <si>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</si>
  <si>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</si>
  <si>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</si>
  <si>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</si>
  <si>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</si>
  <si>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</si>
  <si>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</si>
  <si>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</si>
  <si>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</si>
  <si>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</si>
  <si>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</si>
  <si>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</si>
  <si>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</si>
  <si>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</si>
  <si>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</si>
  <si>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</si>
  <si>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</si>
  <si>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</si>
  <si>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</si>
  <si>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</si>
  <si>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</si>
  <si>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</si>
  <si>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</si>
  <si>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</si>
  <si>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</si>
  <si>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</si>
  <si>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</si>
  <si>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</si>
  <si>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</si>
  <si>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</si>
  <si>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</si>
  <si>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</si>
  <si>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</si>
  <si>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</si>
  <si>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</si>
  <si>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</si>
  <si>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</si>
  <si>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</si>
  <si>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</si>
  <si>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</si>
  <si>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</si>
  <si>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</si>
  <si>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</si>
  <si>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</si>
  <si>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</si>
  <si>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</si>
  <si>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</si>
  <si>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</si>
  <si>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</si>
  <si>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</si>
  <si>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</si>
  <si>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</si>
  <si>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</si>
  <si>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</si>
  <si>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</si>
  <si>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</si>
  <si>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</si>
  <si>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</si>
  <si>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</si>
  <si>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</si>
  <si>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</si>
  <si>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</si>
  <si>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</si>
  <si>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</si>
  <si>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</si>
  <si>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</si>
  <si>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</si>
  <si>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</si>
  <si>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</si>
  <si>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</si>
  <si>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</si>
  <si>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</si>
  <si>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</si>
  <si>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</si>
  <si>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</si>
  <si>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</si>
  <si>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</si>
  <si>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</si>
  <si>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</si>
  <si>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</si>
  <si>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</si>
  <si>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</si>
  <si>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</si>
  <si>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</si>
  <si>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</si>
  <si>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</si>
  <si>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</si>
  <si>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</si>
  <si>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</si>
  <si>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</si>
  <si>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</si>
  <si>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</si>
  <si>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</si>
  <si>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</si>
  <si>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</si>
  <si>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</si>
  <si>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</si>
  <si>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</si>
  <si>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</si>
  <si>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</si>
  <si>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</si>
  <si>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</si>
  <si>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</si>
  <si>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</si>
  <si>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</si>
  <si>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</si>
  <si>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</si>
  <si>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</si>
  <si>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</si>
  <si>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</si>
  <si>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</si>
  <si>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</si>
  <si>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</si>
  <si>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</si>
  <si>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</si>
  <si>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</si>
  <si>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</si>
  <si>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</si>
  <si>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</si>
  <si>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</si>
  <si>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</si>
  <si>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</si>
  <si>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</si>
  <si>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</si>
  <si>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</si>
  <si>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</si>
  <si>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</si>
  <si>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</si>
  <si>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</si>
  <si>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</si>
  <si>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</si>
  <si>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</si>
  <si>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</si>
  <si>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</si>
  <si>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</si>
  <si>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</si>
  <si>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</si>
  <si>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</si>
  <si>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</si>
  <si>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</si>
  <si>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</si>
  <si>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</si>
  <si>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</si>
  <si>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</si>
  <si>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</si>
  <si>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</si>
  <si>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</si>
  <si>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</si>
  <si>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</si>
  <si>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</si>
  <si>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</si>
  <si>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</si>
  <si>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</si>
  <si>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</si>
  <si>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</si>
  <si>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</si>
  <si>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</si>
  <si>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</si>
  <si>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</si>
  <si>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</si>
  <si>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</si>
  <si>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</si>
  <si>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</si>
  <si>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</si>
  <si>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</si>
  <si>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</si>
  <si>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</si>
  <si>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</si>
  <si>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</si>
  <si>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</si>
  <si>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</si>
  <si>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</si>
  <si>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</si>
  <si>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</si>
  <si>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</si>
  <si>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</si>
  <si>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</si>
  <si>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</si>
  <si>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</si>
  <si>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</si>
  <si>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</si>
  <si>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</si>
  <si>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</si>
  <si>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</si>
  <si>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</si>
  <si>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</si>
  <si>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</si>
  <si>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</si>
  <si>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</si>
  <si>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</si>
  <si>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</si>
  <si>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</si>
  <si>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</si>
  <si>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</si>
  <si>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</si>
  <si>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</si>
  <si>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</si>
  <si>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</si>
  <si>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</si>
  <si>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</si>
  <si>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</si>
  <si>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</si>
  <si>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</si>
  <si>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</si>
  <si>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</si>
  <si>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</si>
  <si>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</si>
  <si>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</si>
  <si>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</si>
  <si>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</si>
  <si>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</si>
  <si>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</si>
  <si>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</si>
  <si>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</si>
  <si>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</si>
  <si>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</si>
  <si>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</si>
  <si>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</si>
  <si>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</si>
  <si>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</si>
  <si>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</si>
  <si>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</si>
  <si>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</si>
  <si>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</si>
  <si>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</si>
  <si>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</si>
  <si>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</si>
  <si>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</si>
  <si>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</si>
  <si>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</si>
  <si>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</si>
  <si>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</si>
  <si>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</si>
  <si>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</si>
  <si>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</si>
  <si>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</si>
  <si>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</si>
  <si>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</si>
  <si>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</si>
  <si>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</si>
  <si>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</si>
  <si>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</si>
  <si>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</si>
  <si>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</si>
  <si>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</si>
  <si>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</si>
  <si>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</si>
  <si>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</si>
  <si>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</si>
  <si>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</si>
  <si>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</si>
  <si>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</si>
  <si>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</si>
  <si>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</si>
  <si>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</si>
  <si>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</si>
  <si>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</si>
  <si>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</si>
  <si>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</si>
  <si>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</si>
  <si>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</si>
  <si>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</si>
  <si>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</si>
  <si>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</si>
  <si>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</si>
  <si>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</si>
  <si>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</si>
  <si>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</si>
  <si>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</si>
  <si>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</si>
  <si>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</si>
  <si>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</si>
  <si>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</si>
  <si>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</si>
  <si>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</si>
  <si>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</si>
  <si>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</si>
  <si>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</si>
  <si>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</si>
  <si>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</si>
  <si>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</si>
  <si>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</si>
  <si>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</si>
  <si>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</si>
  <si>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</si>
  <si>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</si>
  <si>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</si>
  <si>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</si>
  <si>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</si>
  <si>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</si>
  <si>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</si>
  <si>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</si>
  <si>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</si>
  <si>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</si>
  <si>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</si>
  <si>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</si>
  <si>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</si>
  <si>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</si>
  <si>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</si>
  <si>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</si>
  <si>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</si>
  <si>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</si>
  <si>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</si>
  <si>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</si>
  <si>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</si>
  <si>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</si>
  <si>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</si>
  <si>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</si>
  <si>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</si>
  <si>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</si>
  <si>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</si>
  <si>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</si>
  <si>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</si>
  <si>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</si>
  <si>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</si>
  <si>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</si>
  <si>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</si>
  <si>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</si>
  <si>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</si>
  <si>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</si>
  <si>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</si>
  <si>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</si>
  <si>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</si>
  <si>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</si>
  <si>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</si>
  <si>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</si>
  <si>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</si>
  <si>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</si>
  <si>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</si>
  <si>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</si>
  <si>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</si>
  <si>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</si>
  <si>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</si>
  <si>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</si>
  <si>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</si>
  <si>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</si>
  <si>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</si>
  <si>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</si>
  <si>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</si>
  <si>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</si>
  <si>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</si>
  <si>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</si>
  <si>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</si>
  <si>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</si>
  <si>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</si>
  <si>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</si>
  <si>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</si>
  <si>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</si>
  <si>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</si>
  <si>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</si>
  <si>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</si>
  <si>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</si>
  <si>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</si>
  <si>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</si>
  <si>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</si>
  <si>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</si>
  <si>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</si>
  <si>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</si>
  <si>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</si>
  <si>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</si>
  <si>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</si>
  <si>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</si>
  <si>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</si>
  <si>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</si>
  <si>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</si>
  <si>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</si>
  <si>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</si>
  <si>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</si>
  <si>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</si>
  <si>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</si>
  <si>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</si>
  <si>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</si>
  <si>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</si>
  <si>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</si>
  <si>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</si>
  <si>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</si>
  <si>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</si>
  <si>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</si>
  <si>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</si>
  <si>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</si>
  <si>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</si>
  <si>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</si>
  <si>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</si>
  <si>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</si>
  <si>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</si>
  <si>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</si>
  <si>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</si>
  <si>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</si>
  <si>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</si>
  <si>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</si>
  <si>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</si>
  <si>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</si>
  <si>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</si>
  <si>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</si>
  <si>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</si>
  <si>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</si>
  <si>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</si>
  <si>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</si>
  <si>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</si>
  <si>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</si>
  <si>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</si>
  <si>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</si>
  <si>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</si>
  <si>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</si>
  <si>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</si>
  <si>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</si>
  <si>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</si>
  <si>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</si>
  <si>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</si>
  <si>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</si>
  <si>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</si>
  <si>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</si>
  <si>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</si>
  <si>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</si>
  <si>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</si>
  <si>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</si>
  <si>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</si>
  <si>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</si>
  <si>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</si>
  <si>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</si>
  <si>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</si>
  <si>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</si>
  <si>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</si>
  <si>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</si>
  <si>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</si>
  <si>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</si>
  <si>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</si>
  <si>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</si>
  <si>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</si>
  <si>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</si>
  <si>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</si>
  <si>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</si>
  <si>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</si>
  <si>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</si>
  <si>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</si>
  <si>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</si>
  <si>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</si>
  <si>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</si>
  <si>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</si>
  <si>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</si>
  <si>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</si>
  <si>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</si>
  <si>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</si>
  <si>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</si>
  <si>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</si>
  <si>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</si>
  <si>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</si>
  <si>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</si>
  <si>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</si>
  <si>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</si>
  <si>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</si>
  <si>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</si>
  <si>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</si>
  <si>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</si>
  <si>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</si>
  <si>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</si>
  <si>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</si>
  <si>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</si>
  <si>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</si>
  <si>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</si>
  <si>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</si>
  <si>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</si>
  <si>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</si>
  <si>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</si>
  <si>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</si>
  <si>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</si>
  <si>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</si>
  <si>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</si>
  <si>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</si>
  <si>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</si>
  <si>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</si>
  <si>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</si>
  <si>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</si>
  <si>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</si>
  <si>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</si>
  <si>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</si>
  <si>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</si>
  <si>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</si>
  <si>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</si>
  <si>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</si>
  <si>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</si>
  <si>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</si>
  <si>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</si>
  <si>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</si>
  <si>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</si>
  <si>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</si>
  <si>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</si>
  <si>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</si>
  <si>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</si>
  <si>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</si>
  <si>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</si>
  <si>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</si>
  <si>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</si>
  <si>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</si>
  <si>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</si>
  <si>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</si>
  <si>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</si>
  <si>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</si>
  <si>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</si>
  <si>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</si>
  <si>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</si>
  <si>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</si>
  <si>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</si>
  <si>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</si>
  <si>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</si>
  <si>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</si>
  <si>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</si>
  <si>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</si>
  <si>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</si>
  <si>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</si>
  <si>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</si>
  <si>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</si>
  <si>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</si>
  <si>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</si>
  <si>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</si>
  <si>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</si>
  <si>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</si>
  <si>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</si>
  <si>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</si>
  <si>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</si>
  <si>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</si>
  <si>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</si>
  <si>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</si>
  <si>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</si>
  <si>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</si>
  <si>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</si>
  <si>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</si>
  <si>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</si>
  <si>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</si>
  <si>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</si>
  <si>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</si>
  <si>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</si>
  <si>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</si>
  <si>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</si>
  <si>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</si>
  <si>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</si>
  <si>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</si>
  <si>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</si>
  <si>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</si>
  <si>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</si>
  <si>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</si>
  <si>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</si>
  <si>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</si>
  <si>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</si>
  <si>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</si>
  <si>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</si>
  <si>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</si>
  <si>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</si>
  <si>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</si>
  <si>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</si>
  <si>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</si>
  <si>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</si>
  <si>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</si>
  <si>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</si>
  <si>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</si>
  <si>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</si>
  <si>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</si>
  <si>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</si>
  <si>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</si>
  <si>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</si>
  <si>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</si>
  <si>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</si>
  <si>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</si>
  <si>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</si>
  <si>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</si>
  <si>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</si>
  <si>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</si>
  <si>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</si>
  <si>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</si>
  <si>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</si>
  <si>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</si>
  <si>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</si>
  <si>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</si>
  <si>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</si>
  <si>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</si>
  <si>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</si>
  <si>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</si>
  <si>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</si>
  <si>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</si>
  <si>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</si>
  <si>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</si>
  <si>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</si>
  <si>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</si>
  <si>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</si>
  <si>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</si>
  <si>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</si>
  <si>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</si>
  <si>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</si>
  <si>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</si>
  <si>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</si>
  <si>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</si>
  <si>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</si>
  <si>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</si>
  <si>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</si>
  <si>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</si>
  <si>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</si>
  <si>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</si>
  <si>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</si>
  <si>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</si>
  <si>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</si>
  <si>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</si>
  <si>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</si>
  <si>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</si>
  <si>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</si>
  <si>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</si>
  <si>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</si>
  <si>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</si>
  <si>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</si>
  <si>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</si>
  <si>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</si>
  <si>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</si>
  <si>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</si>
  <si>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</si>
  <si>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</si>
  <si>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</si>
  <si>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</si>
  <si>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</si>
  <si>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</si>
  <si>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</si>
  <si>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</si>
  <si>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</si>
  <si>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</si>
  <si>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</si>
  <si>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</si>
  <si>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</si>
  <si>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</si>
  <si>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</si>
  <si>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</si>
  <si>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</si>
  <si>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</si>
  <si>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</si>
  <si>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</si>
  <si>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</si>
  <si>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</si>
  <si>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</si>
  <si>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</si>
  <si>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</si>
  <si>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</si>
  <si>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</si>
  <si>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</si>
  <si>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</si>
  <si>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</si>
  <si>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</si>
  <si>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</si>
  <si>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</si>
  <si>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</si>
  <si>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</si>
  <si>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</si>
  <si>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</si>
  <si>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</si>
  <si>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</si>
  <si>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</si>
  <si>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</si>
  <si>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</si>
  <si>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</si>
  <si>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</si>
  <si>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</si>
  <si>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</si>
  <si>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</si>
  <si>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</si>
  <si>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</si>
  <si>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</si>
  <si>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</si>
  <si>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</si>
  <si>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</si>
  <si>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</si>
  <si>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</si>
  <si>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</si>
  <si>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</si>
  <si>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</si>
  <si>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</si>
  <si>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</si>
  <si>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</si>
  <si>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</si>
  <si>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</si>
  <si>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</si>
  <si>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</si>
  <si>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</si>
  <si>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</si>
  <si>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</si>
  <si>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</si>
  <si>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</si>
  <si>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</si>
  <si>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</si>
  <si>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</si>
  <si>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</si>
  <si>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</si>
  <si>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</si>
  <si>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</si>
  <si>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</si>
  <si>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</si>
  <si>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</si>
  <si>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</si>
  <si>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</si>
  <si>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</si>
  <si>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</si>
  <si>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</si>
  <si>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</si>
  <si>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</si>
  <si>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</si>
  <si>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</si>
  <si>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</si>
  <si>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</si>
  <si>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</si>
  <si>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</si>
  <si>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</si>
  <si>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</si>
  <si>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</si>
  <si>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</si>
  <si>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</si>
  <si>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</si>
  <si>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</si>
  <si>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</si>
  <si>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</si>
  <si>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</si>
  <si>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</si>
  <si>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</si>
  <si>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</si>
  <si>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</si>
  <si>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</si>
  <si>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</si>
  <si>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</si>
  <si>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</si>
  <si>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</si>
  <si>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</si>
  <si>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</si>
  <si>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</si>
  <si>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</si>
  <si>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</si>
  <si>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</si>
  <si>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</si>
  <si>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</si>
  <si>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</si>
  <si>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</si>
  <si>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</si>
  <si>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</si>
  <si>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</si>
  <si>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</si>
  <si>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</si>
  <si>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</si>
  <si>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</si>
  <si>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</si>
  <si>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</si>
  <si>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</si>
  <si>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</si>
  <si>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</si>
  <si>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</si>
  <si>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</si>
  <si>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</si>
  <si>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</si>
  <si>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</si>
  <si>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</si>
  <si>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</si>
  <si>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</si>
  <si>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</si>
  <si>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</si>
  <si>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</si>
  <si>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</si>
  <si>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</si>
  <si>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</si>
  <si>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</si>
  <si>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</si>
  <si>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</si>
  <si>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</si>
  <si>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</si>
  <si>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</si>
  <si>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</si>
  <si>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</si>
  <si>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</si>
  <si>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</si>
  <si>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</si>
  <si>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</si>
  <si>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</si>
  <si>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</si>
  <si>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</si>
  <si>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</si>
  <si>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</si>
  <si>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</si>
  <si>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</si>
  <si>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</si>
  <si>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</si>
  <si>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</si>
  <si>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</si>
  <si>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</si>
  <si>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</si>
  <si>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</si>
  <si>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</si>
  <si>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</si>
  <si>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</si>
  <si>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</si>
  <si>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</si>
  <si>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</si>
  <si>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</si>
  <si>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</si>
  <si>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</si>
  <si>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</si>
  <si>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</si>
  <si>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</si>
  <si>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</si>
  <si>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</si>
  <si>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</si>
  <si>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</si>
  <si>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</si>
  <si>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</si>
  <si>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</si>
  <si>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</si>
  <si>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</si>
  <si>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</si>
  <si>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</si>
  <si>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</si>
  <si>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</si>
  <si>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</si>
  <si>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</si>
  <si>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</si>
  <si>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</si>
  <si>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</si>
  <si>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</si>
  <si>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</si>
  <si>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</si>
  <si>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</si>
  <si>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</si>
  <si>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</si>
  <si>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</si>
  <si>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</si>
  <si>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</si>
  <si>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</si>
  <si>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</si>
  <si>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</si>
  <si>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</si>
  <si>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</si>
  <si>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</si>
  <si>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</si>
  <si>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</si>
  <si>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</si>
  <si>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</si>
  <si>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</si>
  <si>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</si>
  <si>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</si>
  <si>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</si>
  <si>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</si>
  <si>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</si>
  <si>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</si>
  <si>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</si>
  <si>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</si>
  <si>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</si>
  <si>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</si>
  <si>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</si>
  <si>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</si>
  <si>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</si>
  <si>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</si>
  <si>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</si>
  <si>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</si>
  <si>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</si>
  <si>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</si>
  <si>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</si>
  <si>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</si>
  <si>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</si>
  <si>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</si>
  <si>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</si>
  <si>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</si>
  <si>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</si>
  <si>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</si>
  <si>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</si>
  <si>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</si>
  <si>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</si>
  <si>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</si>
  <si>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</si>
  <si>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</si>
  <si>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</si>
  <si>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</si>
  <si>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</si>
  <si>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</si>
  <si>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</si>
  <si>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</si>
  <si>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</si>
  <si>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</si>
  <si>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</si>
  <si>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</si>
  <si>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</si>
  <si>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</si>
  <si>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</si>
  <si>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</si>
  <si>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</si>
  <si>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</si>
  <si>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</si>
  <si>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</si>
  <si>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</si>
  <si>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</si>
  <si>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</si>
  <si>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</si>
  <si>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</si>
  <si>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</si>
  <si>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</si>
  <si>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</si>
  <si>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</si>
  <si>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</si>
  <si>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</si>
  <si>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</si>
  <si>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</si>
  <si>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</si>
  <si>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</si>
  <si>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</si>
  <si>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</si>
  <si>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</si>
  <si>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</si>
  <si>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</si>
  <si>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</si>
  <si>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</si>
  <si>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</si>
  <si>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</si>
  <si>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</si>
  <si>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</si>
  <si>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</si>
  <si>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</si>
  <si>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</si>
  <si>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</si>
  <si>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</si>
  <si>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</si>
  <si>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</si>
  <si>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</si>
  <si>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</si>
  <si>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</si>
  <si>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</si>
  <si>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</si>
  <si>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</si>
  <si>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</si>
  <si>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</si>
  <si>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</si>
  <si>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</si>
  <si>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</si>
  <si>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</si>
  <si>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</si>
  <si>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</si>
  <si>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</si>
  <si>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</si>
  <si>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</si>
  <si>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</si>
  <si>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</si>
  <si>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</si>
  <si>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</si>
  <si>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</si>
  <si>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</si>
  <si>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</si>
  <si>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</si>
  <si>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</si>
  <si>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</si>
  <si>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</si>
  <si>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</si>
  <si>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</si>
  <si>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</si>
  <si>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</si>
  <si>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</si>
  <si>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</si>
  <si>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</si>
  <si>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</si>
  <si>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</si>
  <si>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</si>
  <si>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</si>
  <si>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</si>
  <si>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</si>
  <si>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</si>
  <si>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</si>
  <si>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</si>
  <si>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</si>
  <si>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</si>
  <si>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</si>
  <si>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</si>
  <si>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</si>
  <si>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</si>
  <si>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</si>
  <si>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</si>
  <si>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</si>
  <si>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</si>
  <si>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</si>
  <si>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</si>
  <si>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</si>
  <si>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</si>
  <si>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</si>
  <si>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</si>
  <si>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</si>
  <si>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</si>
  <si>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</si>
  <si>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</si>
  <si>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</si>
  <si>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</si>
  <si>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</si>
  <si>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</si>
  <si>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</si>
  <si>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</si>
  <si>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</si>
  <si>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</si>
  <si>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</si>
  <si>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</si>
  <si>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</si>
  <si>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</si>
  <si>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</si>
  <si>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</si>
  <si>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</si>
  <si>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</si>
  <si>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</si>
  <si>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</si>
  <si>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</si>
  <si>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</si>
  <si>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</si>
  <si>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</si>
  <si>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</si>
  <si>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</si>
  <si>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</si>
  <si>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</si>
  <si>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</si>
  <si>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</si>
  <si>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</si>
  <si>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</si>
  <si>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</si>
  <si>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</si>
  <si>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</si>
  <si>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</si>
  <si>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</si>
  <si>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</si>
  <si>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</si>
  <si>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</si>
  <si>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</si>
  <si>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</si>
  <si>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</si>
  <si>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</si>
  <si>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</si>
  <si>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</si>
  <si>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</si>
  <si>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</si>
  <si>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</si>
  <si>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</si>
  <si>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</si>
  <si>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</si>
  <si>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</si>
  <si>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</si>
  <si>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</si>
  <si>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</si>
  <si>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</si>
  <si>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</si>
  <si>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</si>
  <si>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</si>
  <si>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</si>
  <si>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</si>
  <si>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</si>
  <si>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</si>
  <si>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</si>
  <si>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</si>
  <si>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</si>
  <si>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</si>
  <si>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</si>
  <si>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</si>
  <si>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</si>
  <si>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</si>
  <si>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</si>
  <si>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</si>
  <si>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</si>
  <si>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</si>
  <si>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</si>
  <si>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</si>
  <si>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</si>
  <si>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</si>
  <si>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</si>
  <si>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</si>
  <si>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</si>
  <si>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</si>
  <si>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</si>
  <si>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</si>
  <si>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</si>
  <si>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</si>
  <si>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</si>
  <si>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</si>
  <si>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</si>
  <si>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</si>
  <si>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</si>
  <si>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</si>
  <si>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</si>
  <si>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</si>
  <si>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</si>
  <si>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</si>
  <si>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</si>
  <si>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</si>
  <si>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</si>
  <si>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</si>
  <si>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</si>
  <si>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</si>
  <si>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</si>
  <si>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</si>
  <si>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</si>
  <si>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</si>
  <si>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</si>
  <si>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</si>
  <si>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</si>
  <si>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</si>
  <si>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</si>
  <si>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</si>
  <si>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</si>
  <si>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</si>
  <si>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</si>
  <si>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</si>
  <si>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</si>
  <si>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</si>
  <si>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</si>
  <si>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</si>
  <si>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</si>
  <si>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</si>
  <si>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</si>
  <si>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</si>
  <si>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</si>
  <si>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</si>
  <si>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</si>
  <si>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</si>
  <si>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</si>
  <si>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</si>
  <si>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</si>
  <si>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</si>
  <si>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</si>
  <si>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</si>
  <si>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</si>
  <si>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</si>
  <si>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</si>
  <si>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</si>
  <si>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</si>
  <si>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</si>
  <si>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</si>
  <si>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</si>
  <si>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</si>
  <si>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</si>
  <si>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</si>
  <si>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</si>
  <si>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</si>
  <si>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</si>
  <si>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</si>
  <si>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</si>
  <si>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</si>
  <si>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</si>
  <si>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</si>
  <si>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</si>
  <si>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</si>
  <si>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</si>
  <si>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</si>
  <si>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</si>
  <si>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</si>
  <si>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</si>
  <si>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</si>
  <si>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</si>
  <si>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</si>
  <si>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</si>
  <si>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</si>
  <si>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</si>
  <si>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</si>
  <si>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</si>
  <si>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</si>
  <si>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</si>
  <si>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</si>
  <si>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</si>
  <si>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</si>
  <si>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</si>
  <si>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</si>
  <si>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</si>
  <si>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</si>
  <si>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</si>
  <si>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</si>
  <si>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</si>
  <si>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</si>
  <si>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</si>
  <si>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</si>
  <si>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</si>
  <si>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</si>
  <si>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</si>
  <si>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</si>
  <si>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</si>
  <si>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</si>
  <si>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</si>
  <si>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</si>
  <si>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</si>
  <si>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</si>
  <si>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</si>
  <si>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</si>
  <si>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</si>
  <si>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</si>
  <si>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</si>
  <si>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</si>
  <si>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</si>
  <si>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</si>
  <si>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</si>
  <si>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</si>
  <si>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</si>
  <si>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</si>
  <si>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</si>
  <si>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</si>
  <si>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</si>
  <si>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</si>
  <si>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</si>
  <si>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</si>
  <si>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</si>
  <si>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</si>
  <si>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</si>
  <si>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</si>
  <si>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</si>
  <si>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</si>
  <si>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</si>
  <si>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</si>
  <si>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</si>
  <si>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</si>
  <si>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</si>
  <si>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</si>
  <si>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</si>
  <si>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</si>
  <si>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</si>
  <si>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</si>
  <si>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</si>
  <si>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</si>
  <si>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</si>
  <si>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</si>
  <si>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</si>
  <si>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</si>
  <si>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</si>
  <si>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</si>
  <si>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</si>
  <si>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</si>
  <si>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</si>
  <si>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</si>
  <si>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</si>
  <si>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</si>
  <si>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</si>
  <si>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</si>
  <si>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</si>
  <si>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</si>
  <si>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</si>
  <si>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</si>
  <si>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</si>
  <si>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</si>
  <si>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</si>
  <si>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</si>
  <si>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</si>
  <si>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</si>
  <si>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</si>
  <si>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</si>
  <si>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</si>
  <si>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</si>
  <si>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</si>
  <si>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</si>
  <si>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</si>
  <si>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</si>
  <si>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</si>
  <si>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</si>
  <si>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</si>
  <si>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</si>
  <si>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</si>
  <si>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</si>
  <si>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</si>
  <si>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</si>
  <si>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</si>
  <si>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</si>
  <si>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</si>
  <si>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</si>
  <si>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</si>
  <si>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</si>
  <si>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</si>
  <si>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</si>
  <si>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</si>
  <si>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</si>
  <si>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</si>
  <si>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</si>
  <si>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</si>
  <si>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</si>
  <si>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</si>
  <si>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</si>
  <si>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</si>
  <si>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</si>
  <si>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</si>
  <si>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</si>
  <si>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</si>
  <si>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</si>
  <si>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</si>
  <si>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</si>
  <si>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</si>
  <si>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</si>
  <si>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</si>
  <si>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</si>
  <si>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</si>
  <si>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</si>
  <si>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</si>
  <si>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</si>
  <si>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</si>
  <si>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</si>
  <si>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</si>
  <si>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</si>
  <si>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</si>
  <si>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</si>
  <si>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</si>
  <si>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</si>
  <si>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</si>
  <si>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</si>
  <si>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</si>
  <si>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</si>
  <si>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</si>
  <si>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</si>
  <si>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</si>
  <si>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</si>
  <si>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</si>
  <si>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</si>
  <si>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</si>
  <si>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</si>
  <si>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</si>
  <si>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</si>
  <si>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</si>
  <si>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</si>
  <si>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</si>
  <si>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</si>
  <si>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</si>
  <si>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</si>
  <si>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</si>
  <si>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</si>
  <si>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</si>
  <si>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</si>
  <si>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</si>
  <si>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</si>
  <si>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</si>
  <si>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</si>
  <si>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</si>
  <si>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</si>
  <si>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</si>
  <si>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</si>
  <si>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</si>
  <si>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</si>
  <si>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</si>
  <si>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</si>
  <si>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</si>
  <si>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</si>
  <si>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</si>
  <si>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</si>
  <si>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</si>
  <si>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</si>
  <si>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</si>
  <si>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</si>
  <si>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</si>
  <si>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</si>
  <si>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</si>
  <si>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</si>
  <si>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</si>
  <si>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</si>
  <si>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</si>
  <si>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</si>
  <si>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</si>
  <si>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</si>
  <si>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</si>
  <si>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</si>
  <si>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</si>
  <si>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</si>
  <si>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</si>
  <si>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</si>
  <si>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</si>
  <si>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</si>
  <si>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</si>
  <si>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</si>
  <si>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</si>
  <si>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</si>
  <si>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</si>
  <si>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</si>
  <si>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</si>
  <si>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</si>
  <si>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</si>
  <si>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</si>
  <si>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</si>
  <si>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</si>
  <si>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</si>
  <si>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</si>
  <si>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</si>
  <si>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</si>
  <si>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</si>
  <si>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</si>
  <si>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</si>
  <si>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</si>
  <si>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</si>
  <si>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</si>
  <si>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</si>
  <si>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</si>
  <si>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</si>
  <si>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</si>
  <si>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</si>
  <si>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</si>
  <si>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</si>
  <si>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</si>
  <si>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</si>
  <si>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</si>
  <si>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</si>
  <si>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</si>
  <si>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</si>
  <si>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</si>
  <si>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</si>
  <si>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</si>
  <si>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</si>
  <si>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</si>
  <si>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</si>
  <si>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</si>
  <si>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</si>
  <si>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</si>
  <si>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</si>
  <si>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</si>
  <si>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</si>
  <si>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</si>
  <si>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</si>
  <si>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</si>
  <si>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</si>
  <si>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</si>
  <si>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</si>
  <si>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</si>
  <si>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</si>
  <si>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</si>
  <si>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</si>
  <si>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</si>
  <si>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</si>
  <si>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</si>
  <si>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</si>
  <si>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</si>
  <si>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</si>
  <si>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</si>
  <si>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</si>
  <si>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</si>
  <si>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</si>
  <si>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</si>
  <si>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</si>
  <si>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</si>
  <si>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</si>
  <si>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</si>
  <si>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</si>
  <si>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</si>
  <si>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</si>
  <si>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</si>
  <si>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</si>
  <si>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</si>
  <si>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</si>
  <si>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</si>
  <si>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</si>
  <si>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</si>
  <si>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</si>
  <si>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</si>
  <si>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</si>
  <si>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</si>
  <si>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</si>
  <si>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</si>
  <si>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</si>
  <si>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</si>
  <si>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</si>
  <si>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</si>
  <si>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</si>
  <si>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</si>
  <si>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</si>
  <si>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</si>
  <si>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</si>
  <si>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</si>
  <si>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</si>
  <si>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</si>
  <si>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</si>
  <si>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</si>
  <si>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</si>
  <si>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</si>
  <si>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</si>
  <si>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</si>
  <si>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</si>
  <si>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</si>
  <si>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</si>
  <si>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</si>
  <si>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</si>
  <si>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</si>
  <si>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</si>
  <si>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</si>
  <si>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</si>
  <si>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</si>
  <si>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</si>
  <si>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</si>
  <si>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</si>
  <si>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</si>
  <si>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</si>
  <si>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</si>
  <si>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</si>
  <si>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</si>
  <si>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</si>
  <si>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</si>
  <si>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</si>
  <si>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</si>
  <si>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</si>
  <si>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</si>
  <si>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</si>
  <si>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</si>
  <si>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</si>
  <si>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</si>
  <si>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</si>
  <si>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</si>
  <si>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</si>
  <si>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</si>
  <si>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</si>
  <si>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</si>
  <si>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</si>
  <si>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</si>
  <si>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</si>
  <si>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</si>
  <si>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</si>
  <si>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</si>
  <si>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</si>
  <si>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</si>
  <si>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</si>
  <si>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</si>
  <si>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</si>
  <si>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</si>
  <si>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</si>
  <si>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</si>
  <si>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</si>
  <si>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</si>
  <si>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</si>
  <si>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</si>
  <si>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</si>
  <si>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</si>
  <si>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</si>
  <si>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</si>
  <si>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</si>
  <si>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</si>
  <si>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</si>
  <si>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</si>
  <si>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</si>
  <si>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</si>
  <si>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</si>
  <si>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</si>
  <si>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</si>
  <si>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</si>
  <si>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</si>
  <si>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</si>
  <si>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</si>
  <si>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</si>
  <si>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</si>
  <si>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</si>
  <si>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</si>
  <si>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</si>
  <si>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</si>
  <si>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</si>
  <si>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</si>
  <si>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</si>
  <si>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</si>
  <si>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</si>
  <si>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</si>
  <si>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</si>
  <si>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</si>
  <si>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</si>
  <si>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</si>
  <si>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</si>
  <si>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</si>
  <si>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</si>
  <si>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</si>
  <si>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</si>
  <si>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</si>
  <si>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</si>
  <si>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</si>
  <si>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</si>
  <si>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</si>
  <si>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</si>
  <si>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</si>
  <si>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</si>
  <si>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</si>
  <si>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</si>
  <si>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</si>
  <si>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</si>
  <si>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</si>
  <si>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</si>
  <si>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</si>
  <si>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</si>
  <si>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</si>
  <si>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</si>
  <si>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</si>
  <si>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</si>
  <si>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</si>
  <si>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</si>
  <si>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</si>
  <si>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</si>
  <si>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</si>
  <si>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</si>
  <si>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</si>
  <si>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</si>
  <si>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</si>
  <si>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</si>
  <si>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</si>
  <si>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</si>
  <si>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</si>
  <si>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</si>
  <si>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</si>
  <si>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</si>
  <si>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</si>
  <si>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</si>
  <si>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</si>
  <si>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</si>
  <si>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</si>
  <si>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</si>
  <si>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</si>
  <si>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</si>
  <si>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</si>
  <si>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</si>
  <si>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</si>
  <si>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</si>
  <si>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</si>
  <si>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</si>
  <si>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</si>
  <si>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</si>
  <si>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</si>
  <si>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</si>
  <si>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</si>
  <si>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</si>
  <si>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</si>
  <si>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</si>
  <si>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</si>
  <si>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</si>
  <si>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</si>
  <si>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</si>
  <si>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</si>
  <si>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</si>
  <si>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</si>
  <si>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</si>
  <si>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</si>
  <si>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</si>
  <si>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</si>
  <si>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</si>
  <si>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</si>
  <si>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</si>
  <si>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</si>
  <si>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</si>
  <si>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</si>
  <si>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</si>
  <si>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</si>
  <si>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</si>
  <si>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</si>
  <si>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</si>
  <si>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</si>
  <si>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</si>
  <si>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</si>
  <si>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</si>
  <si>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</si>
  <si>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</si>
  <si>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</si>
  <si>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</si>
  <si>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</si>
  <si>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</si>
  <si>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</si>
  <si>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</si>
  <si>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</si>
  <si>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</si>
  <si>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</si>
  <si>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</si>
  <si>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</si>
  <si>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</si>
  <si>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</si>
  <si>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</si>
  <si>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</si>
  <si>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</si>
  <si>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</si>
  <si>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</si>
  <si>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</si>
  <si>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</si>
  <si>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</si>
  <si>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</si>
  <si>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</si>
  <si>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</si>
  <si>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</si>
  <si>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</si>
  <si>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</si>
  <si>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</si>
  <si>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</si>
  <si>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</si>
  <si>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</si>
  <si>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</si>
  <si>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</si>
  <si>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</si>
  <si>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</si>
  <si>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</si>
  <si>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</si>
  <si>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</si>
  <si>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</si>
  <si>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</si>
  <si>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</si>
  <si>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</si>
  <si>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</si>
  <si>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</si>
  <si>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</si>
  <si>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</si>
  <si>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</si>
  <si>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</si>
  <si>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</si>
  <si>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</si>
  <si>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</si>
  <si>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</si>
  <si>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</si>
  <si>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</si>
  <si>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</si>
  <si>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</si>
  <si>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</si>
  <si>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</si>
  <si>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</si>
  <si>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</si>
  <si>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</si>
  <si>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</si>
  <si>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</si>
  <si>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</si>
  <si>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</si>
  <si>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</si>
  <si>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</si>
  <si>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</si>
  <si>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</si>
  <si>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</si>
  <si>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</si>
  <si>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</si>
  <si>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</si>
  <si>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</si>
  <si>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</si>
  <si>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</si>
  <si>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</si>
  <si>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</si>
  <si>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</si>
  <si>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</si>
  <si>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</si>
  <si>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</si>
  <si>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</si>
  <si>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</si>
  <si>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</si>
  <si>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</si>
  <si>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</si>
  <si>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</si>
  <si>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</si>
  <si>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</si>
  <si>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</si>
  <si>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</si>
  <si>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</si>
  <si>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</si>
  <si>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</si>
  <si>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</si>
  <si>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</si>
  <si>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</si>
  <si>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</si>
  <si>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</si>
  <si>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</si>
  <si>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</si>
  <si>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</si>
  <si>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</si>
  <si>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</si>
  <si>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</si>
  <si>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</si>
  <si>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</si>
  <si>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</si>
  <si>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</si>
  <si>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</si>
  <si>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</si>
  <si>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</si>
  <si>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</si>
  <si>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</si>
  <si>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</si>
  <si>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</si>
  <si>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</si>
  <si>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</si>
  <si>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</si>
  <si>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</si>
  <si>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</si>
  <si>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</si>
  <si>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</si>
  <si>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</si>
  <si>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</si>
  <si>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</si>
  <si>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</si>
  <si>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</si>
  <si>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</si>
  <si>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</si>
  <si>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</si>
  <si>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</si>
  <si>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</si>
  <si>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</si>
  <si>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</si>
  <si>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</si>
  <si>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</si>
  <si>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</si>
  <si>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</si>
  <si>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</si>
  <si>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</si>
  <si>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</si>
  <si>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</si>
  <si>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</si>
  <si>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</si>
  <si>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</si>
  <si>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</si>
  <si>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</si>
  <si>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</si>
  <si>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</si>
  <si>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</si>
  <si>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</si>
  <si>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</si>
  <si>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</si>
  <si>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</si>
  <si>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</si>
  <si>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</si>
  <si>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</si>
  <si>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</si>
  <si>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</si>
  <si>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</si>
  <si>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</si>
  <si>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</si>
  <si>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</si>
  <si>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</si>
  <si>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</si>
  <si>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</si>
  <si>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</si>
  <si>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</si>
  <si>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</si>
  <si>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</si>
  <si>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</si>
  <si>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</si>
  <si>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</si>
  <si>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</si>
  <si>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</si>
  <si>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</si>
  <si>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</si>
  <si>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</si>
  <si>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</si>
  <si>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</si>
  <si>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</si>
  <si>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</si>
  <si>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</si>
  <si>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</si>
  <si>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</si>
  <si>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</si>
  <si>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</si>
  <si>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</si>
  <si>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</si>
  <si>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</si>
  <si>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</si>
  <si>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</si>
  <si>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</si>
  <si>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</si>
  <si>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</si>
  <si>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</si>
  <si>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</si>
  <si>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</si>
  <si>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</si>
  <si>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</si>
  <si>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</si>
  <si>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</si>
  <si>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</si>
  <si>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</si>
  <si>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</si>
  <si>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</si>
  <si>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</si>
  <si>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</si>
  <si>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</si>
  <si>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</si>
  <si>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</si>
  <si>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</si>
  <si>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</si>
  <si>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</si>
  <si>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</si>
  <si>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</si>
  <si>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</si>
  <si>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</si>
  <si>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</si>
  <si>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</si>
  <si>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</si>
  <si>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</si>
  <si>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</si>
  <si>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</si>
  <si>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</si>
  <si>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</si>
  <si>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</si>
  <si>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</si>
  <si>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</si>
  <si>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</si>
  <si>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</si>
  <si>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</si>
  <si>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</si>
  <si>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</si>
  <si>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</si>
  <si>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</si>
  <si>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</si>
  <si>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</si>
  <si>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</si>
  <si>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</si>
  <si>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</si>
  <si>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</si>
  <si>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</si>
  <si>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</si>
  <si>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</si>
  <si>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</si>
  <si>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</si>
  <si>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</si>
  <si>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</si>
  <si>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</si>
  <si>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</si>
  <si>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</si>
  <si>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</si>
  <si>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</si>
  <si>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</si>
  <si>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</si>
  <si>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</si>
  <si>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</si>
  <si>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</si>
  <si>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</si>
  <si>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</si>
  <si>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</si>
  <si>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</si>
  <si>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</si>
  <si>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</si>
  <si>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</si>
  <si>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</si>
  <si>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</si>
  <si>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</si>
  <si>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</si>
  <si>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</si>
  <si>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</si>
  <si>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</si>
  <si>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</si>
  <si>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</si>
  <si>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</si>
  <si>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</si>
  <si>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</si>
  <si>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</si>
  <si>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</si>
  <si>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</si>
  <si>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</si>
  <si>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</si>
  <si>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</si>
  <si>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</si>
  <si>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</si>
  <si>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</si>
  <si>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</si>
  <si>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</si>
  <si>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</si>
  <si>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</si>
  <si>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</si>
  <si>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</si>
  <si>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</si>
  <si>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</si>
  <si>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</si>
  <si>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</si>
  <si>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</si>
  <si>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</si>
  <si>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</si>
  <si>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</si>
  <si>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</si>
  <si>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</si>
  <si>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</si>
  <si>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</si>
  <si>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</si>
  <si>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</si>
  <si>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</si>
  <si>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</si>
  <si>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</si>
  <si>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</si>
  <si>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</si>
  <si>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</si>
  <si>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</si>
  <si>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</si>
  <si>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</si>
  <si>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</si>
  <si>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</si>
  <si>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</si>
  <si>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</si>
  <si>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</si>
  <si>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</si>
  <si>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</si>
  <si>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</si>
  <si>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</si>
  <si>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</si>
  <si>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</si>
  <si>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</si>
  <si>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</si>
  <si>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</si>
  <si>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</si>
  <si>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</si>
  <si>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</si>
  <si>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</si>
  <si>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</si>
  <si>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</si>
  <si>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</si>
  <si>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</si>
  <si>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</si>
  <si>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</si>
  <si>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</si>
  <si>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</si>
  <si>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</si>
  <si>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</si>
  <si>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</si>
  <si>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</si>
  <si>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</si>
  <si>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</si>
  <si>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</si>
  <si>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</si>
  <si>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</si>
  <si>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</si>
  <si>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</si>
  <si>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</si>
  <si>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</si>
  <si>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</si>
  <si>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</si>
  <si>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</si>
  <si>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</si>
  <si>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</si>
  <si>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</si>
  <si>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</si>
  <si>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</si>
  <si>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</si>
  <si>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</si>
  <si>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</si>
  <si>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</si>
  <si>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</si>
  <si>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</si>
  <si>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</si>
  <si>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</si>
  <si>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</si>
  <si>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</si>
  <si>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</si>
  <si>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</si>
  <si>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</si>
  <si>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</si>
  <si>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</si>
  <si>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</si>
  <si>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</si>
  <si>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</si>
  <si>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</si>
  <si>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</si>
  <si>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</si>
  <si>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</si>
  <si>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</si>
  <si>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</si>
  <si>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</si>
  <si>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</si>
  <si>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</si>
  <si>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</si>
  <si>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</si>
  <si>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</si>
  <si>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</si>
  <si>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</si>
  <si>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</si>
  <si>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</si>
  <si>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</si>
  <si>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</si>
  <si>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</si>
  <si>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</si>
  <si>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</si>
  <si>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</si>
  <si>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</si>
  <si>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</si>
  <si>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</si>
  <si>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</si>
  <si>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</si>
  <si>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</si>
  <si>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</si>
  <si>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</si>
  <si>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</si>
  <si>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</si>
  <si>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</si>
  <si>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</si>
  <si>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</si>
  <si>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</si>
  <si>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</si>
  <si>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</si>
  <si>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</si>
  <si>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</si>
  <si>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</si>
  <si>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</si>
  <si>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</si>
  <si>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</si>
  <si>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</si>
  <si>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</si>
  <si>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</si>
  <si>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</si>
  <si>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</si>
  <si>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</si>
  <si>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</si>
  <si>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</si>
  <si>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</si>
  <si>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</si>
  <si>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</si>
  <si>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</si>
  <si>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</si>
  <si>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</si>
  <si>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</si>
  <si>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</si>
  <si>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</si>
  <si>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</si>
  <si>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</si>
  <si>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</si>
  <si>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</si>
  <si>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</si>
  <si>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</si>
  <si>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</si>
  <si>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</si>
  <si>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</si>
  <si>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</si>
  <si>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</si>
  <si>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</si>
  <si>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</si>
  <si>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</si>
  <si>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</si>
  <si>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</si>
  <si>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</si>
  <si>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</si>
  <si>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</si>
  <si>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</si>
  <si>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</si>
  <si>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</si>
  <si>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</si>
  <si>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</si>
  <si>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</si>
  <si>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</si>
  <si>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</si>
  <si>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</si>
  <si>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</si>
  <si>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</si>
  <si>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</si>
  <si>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</si>
  <si>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</si>
  <si>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</si>
  <si>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</si>
  <si>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</si>
  <si>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</si>
  <si>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</si>
  <si>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</si>
  <si>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</si>
  <si>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</si>
  <si>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</si>
  <si>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</si>
  <si>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</si>
  <si>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</si>
  <si>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</si>
  <si>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</si>
  <si>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</si>
  <si>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</si>
  <si>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</si>
  <si>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</si>
  <si>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</si>
  <si>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</si>
  <si>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</si>
  <si>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</si>
  <si>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</si>
  <si>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</si>
  <si>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</si>
  <si>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</si>
  <si>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</si>
  <si>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</si>
  <si>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</si>
  <si>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</si>
  <si>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</si>
  <si>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</si>
  <si>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</si>
  <si>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</si>
  <si>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</si>
  <si>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</si>
  <si>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</si>
  <si>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</si>
  <si>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</si>
  <si>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</si>
  <si>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</si>
  <si>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</si>
  <si>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</si>
  <si>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</si>
  <si>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</si>
  <si>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</si>
  <si>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</si>
  <si>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</si>
  <si>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</si>
  <si>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</si>
  <si>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</si>
  <si>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</si>
  <si>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</si>
  <si>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</si>
  <si>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</si>
  <si>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</si>
  <si>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</si>
  <si>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</si>
  <si>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</si>
  <si>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</si>
  <si>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</si>
  <si>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</si>
  <si>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</si>
  <si>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</si>
  <si>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</si>
  <si>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</si>
  <si>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</si>
  <si>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</si>
  <si>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</si>
  <si>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</si>
  <si>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</si>
  <si>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</si>
  <si>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</si>
  <si>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</si>
  <si>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</si>
  <si>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</si>
  <si>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</si>
  <si>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</si>
  <si>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</si>
  <si>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</si>
  <si>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</si>
  <si>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</si>
  <si>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</si>
  <si>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</si>
  <si>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</si>
  <si>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</si>
  <si>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</si>
  <si>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</si>
  <si>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</si>
  <si>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</si>
  <si>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</si>
  <si>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</si>
  <si>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</si>
  <si>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</si>
  <si>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</si>
  <si>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</si>
  <si>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</si>
  <si>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</si>
  <si>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</si>
  <si>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</si>
  <si>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</si>
  <si>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</si>
  <si>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</si>
  <si>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</si>
  <si>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</si>
  <si>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</si>
  <si>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</si>
  <si>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</si>
  <si>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</si>
  <si>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</si>
  <si>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</si>
  <si>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</si>
  <si>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</si>
  <si>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</si>
  <si>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</si>
  <si>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</si>
  <si>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</si>
  <si>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</si>
  <si>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</si>
  <si>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</si>
  <si>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</si>
  <si>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</si>
  <si>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</si>
  <si>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</si>
  <si>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</si>
  <si>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</si>
  <si>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</si>
  <si>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</si>
  <si>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</si>
  <si>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</si>
  <si>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</si>
  <si>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</si>
  <si>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</si>
  <si>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</si>
  <si>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</si>
  <si>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</si>
  <si>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</si>
  <si>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</si>
  <si>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</si>
  <si>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</si>
  <si>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</si>
  <si>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</si>
  <si>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</si>
  <si>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</si>
  <si>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</si>
  <si>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</si>
  <si>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</si>
  <si>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</si>
  <si>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</si>
  <si>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</si>
  <si>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</si>
  <si>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</si>
  <si>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</si>
  <si>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</si>
  <si>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</si>
  <si>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</si>
  <si>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</si>
  <si>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</si>
  <si>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</si>
  <si>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</si>
  <si>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</si>
  <si>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</si>
  <si>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</si>
  <si>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</si>
  <si>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</si>
  <si>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</si>
  <si>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</si>
  <si>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</si>
  <si>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</si>
  <si>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</si>
  <si>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</si>
  <si>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</si>
  <si>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</si>
  <si>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</si>
  <si>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</si>
  <si>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</si>
  <si>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</si>
  <si>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</si>
  <si>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</si>
  <si>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</si>
  <si>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</si>
  <si>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</si>
  <si>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</si>
  <si>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</si>
  <si>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</si>
  <si>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</si>
  <si>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</si>
  <si>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</si>
  <si>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</si>
  <si>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</si>
  <si>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</si>
  <si>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</si>
  <si>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</si>
  <si>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</si>
  <si>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</si>
  <si>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</si>
  <si>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</si>
  <si>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</si>
  <si>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</si>
  <si>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</si>
  <si>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</si>
  <si>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</si>
  <si>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</si>
  <si>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</si>
  <si>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</si>
  <si>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</si>
  <si>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</si>
  <si>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</si>
  <si>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</si>
  <si>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</si>
  <si>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</si>
  <si>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</si>
  <si>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</si>
  <si>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</si>
  <si>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</si>
  <si>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</si>
  <si>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</si>
  <si>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</si>
  <si>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</si>
  <si>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</si>
  <si>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</si>
  <si>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</si>
  <si>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</si>
  <si>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</si>
  <si>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</si>
  <si>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</si>
  <si>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</si>
  <si>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</si>
  <si>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</si>
  <si>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</si>
  <si>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</si>
  <si>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</si>
  <si>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</si>
  <si>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</si>
  <si>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</si>
  <si>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</si>
  <si>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</si>
  <si>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</si>
  <si>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</si>
  <si>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</si>
  <si>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</si>
  <si>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</si>
  <si>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</si>
  <si>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</si>
  <si>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</si>
  <si>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</si>
  <si>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</si>
  <si>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</si>
  <si>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</si>
  <si>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</si>
  <si>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</si>
  <si>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</si>
  <si>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</si>
  <si>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</si>
  <si>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</si>
  <si>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</si>
  <si>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</si>
  <si>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</si>
  <si>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</si>
  <si>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</si>
  <si>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</si>
  <si>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</si>
  <si>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</si>
  <si>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</si>
  <si>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</si>
  <si>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</si>
  <si>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</si>
  <si>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</si>
  <si>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</si>
  <si>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</si>
  <si>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</si>
  <si>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</si>
  <si>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</si>
  <si>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</si>
  <si>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</si>
  <si>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</si>
  <si>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</si>
  <si>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</si>
  <si>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</si>
  <si>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</si>
  <si>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</si>
  <si>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</si>
  <si>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</si>
  <si>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</si>
  <si>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</si>
  <si>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</si>
  <si>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</si>
  <si>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</si>
  <si>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</si>
  <si>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</si>
  <si>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</si>
  <si>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</si>
  <si>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</si>
  <si>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</si>
  <si>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</si>
  <si>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</si>
  <si>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</si>
  <si>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</si>
  <si>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</si>
  <si>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</si>
  <si>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</si>
  <si>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</si>
  <si>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</si>
  <si>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</si>
  <si>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</si>
  <si>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</si>
  <si>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</si>
  <si>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</si>
  <si>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</si>
  <si>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</si>
  <si>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</si>
  <si>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</si>
  <si>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</si>
  <si>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</si>
  <si>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</si>
  <si>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</si>
  <si>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</si>
  <si>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</si>
  <si>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</si>
  <si>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</si>
  <si>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</si>
  <si>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</si>
  <si>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</si>
  <si>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</si>
  <si>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</si>
  <si>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</si>
  <si>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</si>
  <si>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</si>
  <si>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</si>
  <si>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</si>
  <si>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</si>
  <si>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</si>
  <si>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</si>
  <si>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</si>
  <si>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</si>
  <si>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</si>
  <si>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</si>
  <si>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</si>
  <si>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</si>
  <si>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</si>
  <si>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</si>
  <si>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</si>
  <si>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</si>
  <si>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</si>
  <si>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</si>
  <si>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</si>
  <si>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</si>
  <si>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</si>
  <si>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</si>
  <si>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</si>
  <si>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</si>
  <si>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</si>
  <si>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</si>
  <si>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</si>
  <si>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</si>
  <si>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</si>
  <si>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</si>
  <si>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</si>
  <si>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</si>
  <si>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</si>
  <si>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</si>
  <si>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</si>
  <si>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</si>
  <si>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</si>
  <si>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</si>
  <si>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</si>
  <si>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</si>
  <si>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</si>
  <si>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</si>
  <si>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</si>
  <si>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</si>
  <si>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</si>
  <si>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</si>
  <si>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</si>
  <si>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</si>
  <si>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</si>
  <si>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</si>
  <si>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</si>
  <si>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</si>
  <si>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</si>
  <si>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</si>
  <si>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</si>
  <si>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</si>
  <si>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</si>
  <si>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</si>
  <si>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</si>
  <si>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</si>
  <si>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</si>
  <si>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</si>
  <si>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</si>
  <si>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</si>
  <si>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</si>
  <si>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</si>
  <si>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</si>
  <si>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</si>
  <si>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</si>
  <si>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</si>
  <si>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</si>
  <si>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</si>
  <si>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</si>
  <si>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</si>
  <si>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</si>
  <si>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</si>
  <si>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</si>
  <si>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</si>
  <si>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</si>
  <si>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</si>
  <si>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</si>
  <si>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</si>
  <si>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</si>
  <si>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</si>
  <si>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</si>
  <si>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</si>
  <si>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</si>
  <si>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</si>
  <si>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</si>
  <si>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</si>
  <si>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</si>
  <si>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</si>
  <si>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</si>
  <si>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</si>
  <si>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</si>
  <si>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</si>
  <si>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</si>
  <si>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</si>
  <si>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</si>
  <si>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</si>
  <si>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</si>
  <si>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</si>
  <si>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</si>
  <si>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</si>
  <si>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</si>
  <si>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</si>
  <si>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</si>
  <si>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</si>
  <si>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</si>
  <si>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</si>
  <si>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</si>
  <si>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</si>
  <si>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</si>
  <si>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</si>
  <si>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</si>
  <si>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</si>
  <si>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</si>
  <si>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</si>
  <si>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</si>
  <si>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</si>
  <si>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</si>
  <si>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</si>
  <si>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</si>
  <si>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</si>
  <si>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</si>
  <si>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</si>
  <si>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</si>
  <si>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</si>
  <si>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</si>
  <si>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</si>
  <si>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</si>
  <si>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</si>
  <si>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</si>
  <si>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</si>
  <si>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</si>
  <si>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</si>
  <si>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</si>
  <si>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</si>
  <si>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</si>
  <si>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</si>
  <si>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</si>
  <si>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</si>
  <si>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</si>
  <si>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</si>
  <si>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</si>
  <si>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</si>
  <si>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</si>
  <si>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</si>
  <si>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</si>
  <si>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</si>
  <si>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</si>
  <si>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</si>
  <si>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</si>
  <si>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</si>
  <si>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</si>
  <si>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</si>
  <si>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</si>
  <si>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</si>
  <si>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</si>
  <si>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</si>
  <si>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</si>
  <si>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</si>
  <si>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</si>
  <si>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</si>
  <si>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</si>
  <si>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</si>
  <si>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</si>
  <si>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</si>
  <si>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</si>
  <si>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</si>
  <si>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</si>
  <si>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</si>
  <si>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</si>
  <si>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</si>
  <si>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</si>
  <si>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</si>
  <si>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</si>
  <si>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</si>
  <si>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</si>
  <si>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</si>
  <si>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</si>
  <si>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</si>
  <si>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</si>
  <si>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</si>
  <si>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</si>
  <si>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</si>
  <si>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</si>
  <si>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</si>
  <si>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</si>
  <si>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</si>
  <si>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</si>
  <si>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</si>
  <si>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</si>
  <si>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</si>
  <si>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</si>
  <si>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</si>
  <si>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</si>
  <si>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</si>
  <si>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</si>
  <si>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</si>
  <si>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</si>
  <si>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</si>
  <si>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</si>
  <si>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</si>
  <si>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</si>
  <si>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</si>
  <si>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</si>
  <si>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</si>
  <si>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</si>
  <si>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</si>
  <si>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</si>
  <si>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</si>
  <si>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</si>
  <si>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</si>
  <si>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</si>
  <si>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</si>
  <si>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</si>
  <si>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</si>
  <si>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</si>
  <si>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</si>
  <si>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</si>
  <si>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</si>
  <si>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</si>
  <si>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</si>
  <si>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</si>
  <si>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</si>
  <si>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</si>
  <si>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</si>
  <si>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</si>
  <si>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</si>
  <si>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</si>
  <si>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</si>
  <si>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</si>
  <si>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</si>
  <si>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</si>
  <si>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</si>
  <si>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</si>
  <si>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</si>
  <si>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</si>
  <si>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</si>
  <si>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</si>
  <si>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</si>
  <si>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</si>
  <si>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</si>
  <si>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</si>
  <si>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</si>
  <si>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</si>
  <si>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</si>
  <si>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</si>
  <si>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</si>
  <si>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</si>
  <si>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</si>
  <si>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</si>
  <si>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</si>
  <si>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</si>
  <si>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</si>
  <si>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</si>
  <si>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</si>
  <si>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</si>
  <si>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</si>
  <si>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</si>
  <si>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</si>
  <si>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</si>
  <si>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</si>
  <si>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</si>
  <si>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</si>
  <si>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</si>
  <si>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</si>
  <si>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</si>
  <si>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</si>
  <si>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</si>
  <si>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</si>
  <si>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</si>
  <si>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</si>
  <si>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</si>
  <si>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</si>
  <si>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</si>
  <si>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</si>
  <si>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</si>
  <si>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</si>
  <si>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</si>
  <si>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</si>
  <si>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</si>
  <si>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</si>
  <si>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</si>
  <si>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</si>
  <si>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</si>
  <si>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</si>
  <si>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</si>
  <si>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</si>
  <si>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</si>
  <si>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</si>
  <si>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</si>
  <si>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</si>
  <si>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</si>
  <si>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</si>
  <si>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</si>
  <si>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</si>
  <si>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</si>
  <si>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</si>
  <si>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</si>
  <si>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</si>
  <si>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</si>
  <si>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</si>
  <si>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</si>
  <si>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</si>
  <si>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</si>
  <si>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</si>
  <si>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</si>
  <si>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</si>
  <si>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</si>
  <si>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</si>
  <si>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</si>
  <si>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</si>
  <si>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</si>
  <si>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</si>
  <si>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</si>
  <si>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</si>
  <si>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</si>
  <si>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</si>
  <si>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</si>
  <si>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</si>
  <si>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</si>
  <si>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</si>
  <si>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</si>
  <si>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</si>
  <si>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</si>
  <si>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</si>
  <si>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</si>
  <si>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</si>
  <si>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</si>
  <si>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</si>
  <si>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</si>
  <si>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</si>
  <si>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</si>
  <si>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</si>
  <si>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</si>
  <si>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</si>
  <si>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</si>
  <si>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</si>
  <si>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</si>
  <si>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</si>
  <si>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</si>
  <si>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</si>
  <si>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</si>
  <si>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</si>
  <si>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</si>
  <si>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</si>
  <si>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</si>
  <si>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</si>
  <si>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</si>
  <si>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</si>
  <si>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</si>
  <si>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</si>
  <si>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</si>
  <si>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</si>
  <si>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</si>
  <si>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</si>
  <si>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</si>
  <si>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</si>
  <si>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</si>
  <si>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</si>
  <si>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</si>
  <si>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</si>
  <si>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</si>
  <si>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</si>
  <si>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</si>
  <si>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</si>
  <si>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</si>
  <si>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</si>
  <si>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</si>
  <si>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</si>
  <si>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</si>
  <si>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</si>
  <si>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</si>
  <si>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</si>
  <si>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</si>
  <si>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</si>
  <si>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</si>
  <si>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</si>
  <si>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</si>
  <si>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</si>
  <si>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</si>
  <si>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</si>
  <si>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</si>
  <si>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</si>
  <si>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</si>
  <si>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</si>
  <si>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</si>
  <si>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</si>
  <si>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</si>
  <si>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</si>
  <si>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</si>
  <si>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</si>
  <si>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</si>
  <si>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</si>
  <si>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</si>
  <si>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</si>
  <si>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</si>
  <si>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</si>
  <si>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</si>
  <si>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</si>
  <si>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</si>
  <si>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</si>
  <si>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</si>
  <si>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</si>
  <si>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</si>
  <si>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</si>
  <si>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</si>
  <si>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</si>
  <si>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</si>
  <si>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</si>
  <si>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</si>
  <si>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</si>
  <si>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</si>
  <si>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</si>
  <si>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</si>
  <si>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</si>
  <si>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</si>
  <si>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</si>
  <si>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</si>
  <si>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</si>
  <si>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</si>
  <si>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</si>
  <si>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</si>
  <si>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</si>
  <si>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</si>
  <si>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</si>
  <si>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</si>
  <si>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</si>
  <si>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</si>
  <si>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</si>
  <si>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</si>
  <si>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</si>
  <si>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</si>
  <si>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</si>
  <si>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</si>
  <si>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</si>
  <si>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</si>
  <si>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</si>
  <si>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</si>
  <si>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</si>
  <si>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</si>
  <si>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</si>
  <si>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</si>
  <si>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</si>
  <si>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</si>
  <si>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</si>
  <si>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</si>
  <si>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</si>
  <si>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</si>
  <si>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</si>
  <si>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</si>
  <si>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</si>
  <si>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</si>
  <si>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</si>
  <si>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</si>
  <si>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</si>
  <si>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</si>
  <si>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</si>
  <si>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</si>
  <si>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</si>
  <si>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</si>
  <si>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</si>
  <si>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</si>
  <si>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</si>
  <si>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</si>
  <si>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</si>
  <si>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</si>
  <si>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</si>
  <si>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</si>
  <si>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</si>
  <si>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</si>
  <si>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</si>
  <si>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</si>
  <si>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</si>
  <si>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</si>
  <si>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</si>
  <si>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</si>
  <si>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</si>
  <si>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</si>
  <si>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</si>
  <si>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</si>
  <si>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</si>
  <si>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</si>
  <si>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</si>
  <si>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</si>
  <si>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</si>
  <si>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</si>
  <si>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</si>
  <si>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</si>
  <si>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</si>
  <si>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</si>
  <si>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</si>
  <si>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</si>
  <si>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</si>
  <si>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</si>
  <si>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</si>
  <si>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</si>
  <si>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</si>
  <si>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</si>
  <si>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</si>
  <si>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</si>
  <si>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</si>
  <si>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</si>
  <si>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</si>
  <si>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</si>
  <si>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</si>
  <si>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</si>
  <si>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</si>
  <si>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</si>
  <si>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</si>
  <si>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</si>
  <si>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</si>
  <si>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</si>
  <si>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</si>
  <si>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</si>
  <si>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</si>
  <si>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</si>
  <si>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</si>
  <si>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</si>
  <si>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</si>
  <si>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</si>
  <si>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</si>
  <si>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</si>
  <si>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</si>
  <si>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</si>
  <si>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</si>
  <si>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</si>
  <si>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</si>
  <si>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</si>
  <si>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</si>
  <si>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</si>
  <si>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</si>
  <si>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</si>
  <si>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</si>
  <si>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</si>
  <si>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</si>
  <si>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</si>
  <si>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</si>
  <si>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</si>
  <si>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</si>
  <si>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</si>
  <si>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</si>
  <si>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</si>
  <si>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</si>
  <si>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</si>
  <si>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</si>
  <si>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</si>
  <si>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</si>
  <si>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</si>
  <si>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</si>
  <si>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</si>
  <si>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</si>
  <si>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</si>
  <si>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</si>
  <si>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</si>
  <si>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</si>
  <si>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</si>
  <si>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</si>
  <si>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</si>
  <si>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</si>
  <si>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</si>
  <si>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</si>
  <si>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</si>
  <si>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</si>
  <si>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</si>
  <si>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</si>
  <si>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</si>
  <si>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</si>
  <si>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</si>
  <si>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</si>
  <si>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</si>
  <si>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</si>
  <si>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</si>
  <si>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</si>
  <si>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</si>
  <si>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</si>
  <si>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</si>
  <si>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</si>
  <si>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</si>
  <si>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</si>
  <si>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</si>
  <si>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</si>
  <si>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</si>
  <si>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</si>
  <si>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</si>
  <si>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</si>
  <si>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</si>
  <si>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</si>
  <si>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</si>
  <si>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</si>
  <si>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</si>
  <si>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</si>
  <si>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</si>
  <si>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</si>
  <si>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</si>
  <si>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</si>
  <si>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</si>
  <si>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</si>
  <si>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</si>
  <si>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</si>
  <si>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</si>
  <si>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</si>
  <si>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</si>
  <si>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</si>
  <si>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</si>
  <si>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</si>
  <si>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</si>
  <si>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</si>
  <si>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</si>
  <si>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</si>
  <si>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</si>
  <si>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</si>
  <si>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</si>
  <si>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</si>
  <si>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</si>
  <si>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</si>
  <si>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</si>
  <si>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</si>
  <si>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</si>
  <si>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</si>
  <si>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</si>
  <si>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</si>
  <si>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</si>
  <si>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</si>
  <si>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</si>
  <si>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</si>
  <si>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</si>
  <si>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</si>
  <si>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</si>
  <si>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</si>
  <si>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</si>
  <si>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</si>
  <si>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</si>
  <si>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</si>
  <si>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</si>
  <si>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</si>
  <si>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</si>
  <si>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</si>
  <si>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</si>
  <si>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</si>
  <si>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</si>
  <si>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</si>
  <si>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</si>
  <si>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</si>
  <si>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</si>
  <si>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</si>
  <si>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</si>
  <si>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</si>
  <si>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</si>
  <si>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</si>
  <si>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</si>
  <si>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</si>
  <si>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</si>
  <si>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</si>
  <si>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</si>
  <si>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</si>
  <si>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</si>
  <si>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</si>
  <si>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</si>
  <si>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</si>
  <si>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</si>
  <si>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</si>
  <si>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</si>
  <si>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</si>
  <si>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</si>
  <si>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</si>
  <si>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</si>
  <si>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</si>
  <si>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</si>
  <si>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</si>
  <si>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</si>
  <si>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</si>
  <si>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</si>
  <si>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</si>
  <si>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</si>
  <si>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</si>
  <si>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</si>
  <si>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</si>
  <si>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</si>
  <si>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</si>
  <si>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</si>
  <si>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</si>
  <si>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</si>
  <si>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</si>
  <si>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</si>
  <si>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</si>
  <si>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</si>
  <si>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</si>
  <si>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</si>
  <si>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</si>
  <si>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</si>
  <si>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</si>
  <si>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</si>
  <si>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</si>
  <si>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</si>
  <si>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</si>
  <si>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</si>
  <si>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</si>
  <si>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</si>
  <si>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</si>
  <si>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</si>
  <si>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</si>
  <si>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</si>
  <si>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</si>
  <si>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</si>
  <si>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</si>
  <si>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</si>
  <si>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</si>
  <si>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</si>
  <si>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</si>
  <si>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</si>
  <si>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</si>
  <si>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</si>
  <si>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</si>
  <si>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</si>
  <si>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</si>
  <si>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</si>
  <si>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</si>
  <si>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</si>
  <si>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</si>
  <si>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</si>
  <si>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</si>
  <si>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</si>
  <si>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</si>
  <si>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</si>
  <si>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</si>
  <si>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</si>
  <si>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</si>
  <si>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</si>
  <si>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</si>
  <si>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</si>
  <si>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</si>
  <si>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</si>
  <si>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</si>
  <si>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</si>
  <si>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</si>
  <si>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</si>
  <si>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</si>
  <si>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</si>
  <si>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</si>
  <si>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</si>
  <si>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</si>
  <si>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</si>
  <si>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</si>
  <si>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</si>
  <si>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</si>
  <si>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</si>
  <si>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</si>
  <si>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</si>
  <si>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</si>
  <si>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</si>
  <si>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</si>
  <si>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</si>
  <si>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</si>
  <si>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</si>
  <si>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</si>
  <si>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</si>
  <si>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</si>
  <si>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</si>
  <si>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</si>
  <si>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</si>
  <si>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</si>
  <si>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</si>
  <si>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</si>
  <si>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</si>
  <si>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</si>
  <si>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</si>
  <si>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</si>
  <si>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</si>
  <si>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</si>
  <si>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</si>
  <si>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</si>
  <si>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</si>
  <si>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</si>
  <si>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</si>
  <si>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</si>
  <si>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</si>
  <si>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</si>
  <si>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</si>
  <si>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</si>
  <si>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</si>
  <si>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</si>
  <si>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</si>
  <si>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</si>
  <si>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</si>
  <si>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</si>
  <si>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</si>
  <si>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</si>
  <si>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</si>
  <si>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</si>
  <si>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</si>
  <si>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</si>
  <si>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</si>
  <si>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</si>
  <si>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</si>
  <si>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</si>
  <si>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</si>
  <si>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</si>
  <si>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</si>
  <si>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</si>
  <si>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</si>
  <si>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</si>
  <si>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</si>
  <si>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</si>
  <si>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</si>
  <si>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</si>
  <si>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</si>
  <si>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</si>
  <si>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</si>
  <si>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</si>
  <si>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</si>
  <si>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</si>
  <si>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</si>
  <si>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</si>
  <si>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</si>
  <si>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</si>
  <si>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</si>
  <si>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</si>
  <si>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</si>
  <si>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</si>
  <si>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</si>
  <si>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</si>
  <si>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</si>
  <si>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</si>
  <si>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</si>
  <si>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</si>
  <si>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</si>
  <si>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</si>
  <si>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</si>
  <si>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</si>
  <si>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</si>
  <si>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</si>
  <si>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</si>
  <si>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</si>
  <si>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</si>
  <si>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</si>
  <si>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</si>
  <si>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</si>
  <si>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</si>
  <si>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</si>
  <si>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</si>
  <si>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</si>
  <si>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</si>
  <si>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</si>
  <si>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</si>
  <si>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</si>
  <si>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</si>
  <si>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</si>
  <si>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</si>
  <si>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</si>
  <si>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</si>
  <si>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</si>
  <si>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</si>
  <si>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</si>
  <si>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</si>
  <si>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</si>
  <si>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</si>
  <si>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</si>
  <si>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</si>
  <si>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</si>
  <si>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</si>
  <si>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</si>
  <si>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</si>
  <si>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</si>
  <si>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</si>
  <si>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</si>
  <si>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</si>
  <si>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</si>
  <si>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</si>
  <si>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</si>
  <si>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</si>
  <si>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</si>
  <si>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</si>
  <si>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</si>
  <si>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</si>
  <si>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</si>
  <si>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</si>
  <si>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</si>
  <si>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</si>
  <si>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</si>
  <si>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</si>
  <si>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</si>
  <si>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</si>
  <si>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</si>
  <si>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</si>
  <si>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</si>
  <si>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</si>
  <si>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</si>
  <si>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</si>
  <si>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</si>
  <si>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</si>
  <si>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</si>
  <si>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</si>
  <si>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</si>
  <si>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</si>
  <si>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</si>
  <si>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</si>
  <si>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</si>
  <si>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</si>
  <si>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</si>
  <si>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</si>
  <si>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</si>
  <si>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</si>
  <si>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</si>
  <si>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</si>
  <si>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</si>
  <si>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</si>
  <si>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</si>
  <si>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</si>
  <si>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</si>
  <si>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</si>
  <si>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</si>
  <si>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</si>
  <si>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</si>
  <si>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</si>
  <si>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</si>
  <si>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</si>
  <si>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</si>
  <si>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</si>
  <si>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</si>
  <si>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</si>
  <si>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</si>
  <si>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</si>
  <si>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</si>
  <si>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</si>
  <si>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</si>
  <si>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</si>
  <si>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</si>
  <si>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</si>
  <si>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</si>
  <si>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</si>
  <si>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</si>
  <si>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</si>
  <si>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</si>
  <si>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</si>
  <si>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</si>
  <si>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</si>
  <si>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</si>
  <si>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</si>
  <si>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</si>
  <si>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</si>
  <si>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</si>
  <si>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</si>
  <si>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</si>
  <si>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</si>
  <si>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</si>
  <si>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</si>
  <si>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</si>
  <si>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</si>
  <si>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</si>
  <si>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</si>
  <si>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</si>
  <si>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</si>
  <si>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</si>
  <si>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</si>
  <si>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</si>
  <si>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</si>
  <si>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</si>
  <si>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</si>
  <si>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</si>
  <si>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</si>
  <si>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</si>
  <si>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</si>
  <si>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</si>
  <si>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</si>
  <si>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</si>
  <si>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</si>
  <si>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</si>
  <si>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</si>
  <si>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</si>
  <si>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</si>
  <si>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</si>
  <si>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</si>
  <si>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</si>
  <si>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</si>
  <si>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</si>
  <si>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</si>
  <si>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</si>
  <si>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</si>
  <si>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</si>
  <si>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</si>
  <si>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</si>
  <si>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</si>
  <si>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</si>
  <si>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</si>
  <si>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</si>
  <si>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</si>
  <si>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</si>
  <si>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</si>
  <si>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</si>
  <si>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</si>
  <si>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</si>
  <si>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</si>
  <si>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</si>
  <si>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</si>
  <si>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</si>
  <si>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</si>
  <si>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</si>
  <si>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</si>
  <si>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</si>
  <si>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</si>
  <si>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</si>
  <si>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</si>
  <si>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</si>
  <si>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</si>
  <si>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</si>
  <si>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</si>
  <si>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</si>
  <si>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</si>
  <si>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</si>
  <si>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</si>
  <si>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</si>
  <si>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</si>
  <si>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</si>
  <si>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</si>
  <si>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</si>
  <si>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</si>
  <si>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</si>
  <si>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</si>
  <si>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</si>
  <si>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</si>
  <si>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</si>
  <si>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</si>
  <si>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</si>
  <si>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</si>
  <si>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</si>
  <si>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</si>
  <si>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</si>
  <si>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</si>
  <si>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</si>
  <si>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</si>
  <si>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</si>
  <si>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</si>
  <si>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</si>
  <si>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</si>
  <si>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</si>
  <si>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</si>
  <si>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</si>
  <si>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</si>
  <si>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</si>
  <si>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</si>
  <si>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</si>
  <si>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</si>
  <si>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</si>
  <si>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</si>
  <si>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</si>
  <si>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</si>
  <si>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</si>
  <si>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</si>
  <si>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</si>
  <si>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</si>
  <si>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</si>
  <si>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</si>
  <si>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</si>
  <si>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</si>
  <si>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</si>
  <si>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</si>
  <si>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</si>
  <si>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</si>
  <si>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</si>
  <si>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</si>
  <si>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</si>
  <si>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</si>
  <si>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</si>
  <si>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</si>
  <si>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</si>
  <si>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</si>
  <si>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</si>
  <si>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</si>
  <si>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</si>
  <si>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</si>
  <si>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</si>
  <si>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</si>
  <si>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</si>
  <si>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</si>
  <si>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</si>
  <si>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</si>
  <si>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</si>
  <si>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</si>
  <si>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</si>
  <si>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</si>
  <si>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</si>
  <si>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</si>
  <si>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</si>
  <si>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</si>
  <si>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</si>
  <si>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</si>
  <si>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</si>
  <si>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</si>
  <si>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</si>
  <si>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</si>
  <si>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</si>
  <si>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</si>
  <si>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</si>
  <si>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</si>
  <si>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</si>
  <si>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</si>
  <si>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</si>
  <si>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</si>
  <si>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</si>
  <si>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</si>
  <si>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</si>
  <si>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</si>
  <si>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</si>
  <si>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</si>
  <si>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</si>
  <si>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</si>
  <si>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</si>
  <si>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</si>
  <si>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</si>
  <si>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</si>
  <si>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</si>
  <si>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</si>
  <si>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</si>
  <si>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</si>
  <si>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</si>
  <si>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</si>
  <si>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</si>
  <si>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</si>
  <si>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</si>
  <si>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</si>
  <si>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</si>
  <si>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</si>
  <si>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</si>
  <si>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</si>
  <si>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</si>
  <si>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</si>
  <si>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</si>
  <si>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</si>
  <si>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</si>
  <si>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</si>
  <si>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</si>
  <si>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</si>
  <si>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</si>
  <si>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</si>
  <si>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</si>
  <si>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</si>
  <si>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</si>
  <si>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</si>
  <si>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</si>
  <si>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</si>
  <si>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</si>
  <si>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</si>
  <si>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</si>
  <si>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</si>
  <si>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</si>
  <si>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</si>
  <si>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</si>
  <si>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</si>
  <si>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</si>
  <si>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</si>
  <si>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</si>
  <si>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</si>
  <si>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</si>
  <si>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</si>
  <si>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</si>
  <si>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</si>
  <si>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</si>
  <si>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</si>
  <si>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</si>
  <si>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</si>
  <si>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</si>
  <si>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</si>
  <si>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</si>
  <si>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</si>
  <si>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</si>
  <si>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</si>
  <si>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</si>
  <si>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</si>
  <si>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</si>
  <si>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</si>
  <si>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</si>
  <si>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</si>
  <si>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</si>
  <si>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</si>
  <si>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</si>
  <si>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</si>
  <si>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</si>
  <si>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</si>
  <si>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</si>
  <si>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</si>
  <si>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</si>
  <si>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</si>
  <si>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</si>
  <si>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</si>
  <si>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</si>
  <si>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</si>
  <si>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</si>
  <si>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</si>
  <si>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</si>
  <si>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</si>
  <si>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</si>
  <si>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</si>
  <si>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</si>
  <si>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</si>
  <si>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</si>
  <si>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</si>
  <si>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</si>
  <si>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</si>
  <si>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</si>
  <si>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</si>
  <si>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</si>
  <si>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</si>
  <si>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</si>
  <si>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</si>
  <si>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</si>
  <si>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</si>
  <si>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</si>
  <si>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</si>
  <si>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</si>
  <si>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</si>
  <si>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</si>
  <si>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</si>
  <si>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</si>
  <si>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</si>
  <si>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</si>
  <si>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</si>
  <si>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</si>
  <si>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</si>
  <si>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</si>
  <si>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</si>
  <si>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</si>
  <si>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</si>
  <si>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</si>
  <si>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</si>
  <si>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</si>
  <si>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</si>
  <si>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</si>
  <si>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</si>
  <si>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</si>
  <si>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</si>
  <si>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</si>
  <si>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</si>
  <si>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</si>
  <si>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</si>
  <si>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</si>
  <si>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</si>
  <si>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</si>
  <si>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</si>
  <si>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</si>
  <si>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</si>
  <si>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</si>
  <si>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</si>
  <si>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</si>
  <si>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</si>
  <si>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</si>
  <si>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</si>
  <si>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</si>
  <si>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</si>
  <si>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</si>
  <si>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</si>
  <si>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</si>
  <si>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</si>
  <si>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</si>
  <si>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</si>
  <si>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</si>
  <si>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</si>
  <si>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</si>
  <si>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</si>
  <si>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</si>
  <si>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</si>
  <si>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</si>
  <si>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</si>
  <si>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</si>
  <si>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</si>
  <si>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</si>
  <si>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</si>
  <si>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</si>
  <si>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</si>
  <si>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</si>
  <si>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</si>
  <si>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</si>
  <si>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</si>
  <si>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</si>
  <si>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</si>
  <si>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</si>
  <si>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</si>
  <si>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</si>
  <si>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</si>
  <si>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</si>
  <si>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</si>
  <si>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</si>
  <si>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</si>
  <si>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</si>
  <si>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</si>
  <si>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</si>
  <si>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</si>
  <si>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</si>
  <si>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</si>
  <si>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</si>
  <si>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</si>
  <si>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</si>
  <si>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</si>
  <si>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</si>
  <si>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</si>
  <si>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</si>
  <si>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</si>
  <si>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</si>
  <si>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</si>
  <si>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</si>
  <si>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</si>
  <si>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</si>
  <si>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</si>
  <si>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</si>
  <si>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</si>
  <si>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</si>
  <si>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</si>
  <si>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</si>
  <si>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</si>
  <si>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</si>
  <si>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</si>
  <si>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</si>
  <si>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</si>
  <si>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</si>
  <si>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</si>
  <si>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</si>
  <si>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</si>
  <si>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</si>
  <si>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</si>
  <si>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</si>
  <si>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</si>
  <si>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</si>
  <si>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</si>
  <si>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</si>
  <si>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</si>
  <si>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</si>
  <si>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</si>
  <si>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</si>
  <si>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</si>
  <si>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</si>
  <si>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</si>
  <si>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</si>
  <si>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</si>
  <si>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</si>
  <si>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</si>
  <si>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</si>
  <si>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</si>
  <si>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</si>
  <si>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</si>
  <si>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</si>
  <si>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</si>
  <si>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</si>
  <si>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</si>
  <si>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</si>
  <si>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</si>
  <si>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</si>
  <si>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</si>
  <si>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</si>
  <si>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</si>
  <si>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</si>
  <si>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</si>
  <si>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</si>
  <si>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</si>
  <si>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</si>
  <si>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</si>
  <si>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</si>
  <si>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</si>
  <si>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</si>
  <si>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</si>
  <si>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</si>
  <si>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</si>
  <si>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</si>
  <si>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</si>
  <si>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</si>
  <si>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</si>
  <si>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</si>
  <si>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</si>
  <si>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</si>
  <si>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</si>
  <si>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</si>
  <si>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</si>
  <si>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</si>
  <si>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</si>
  <si>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</si>
  <si>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</si>
  <si>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</si>
  <si>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</si>
  <si>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</si>
  <si>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</si>
  <si>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</si>
  <si>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</si>
  <si>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</si>
  <si>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</si>
  <si>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</si>
  <si>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</si>
  <si>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</si>
  <si>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</si>
  <si>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</si>
  <si>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</si>
  <si>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</si>
  <si>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</si>
  <si>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</si>
  <si>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</si>
  <si>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</si>
  <si>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</si>
  <si>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</si>
  <si>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</si>
  <si>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</si>
  <si>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</si>
  <si>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</si>
  <si>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</si>
  <si>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</si>
  <si>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</si>
  <si>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</si>
  <si>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</si>
  <si>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</si>
  <si>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</si>
  <si>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</si>
  <si>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</si>
  <si>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</si>
  <si>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</si>
  <si>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</si>
  <si>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</si>
  <si>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</si>
  <si>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</si>
  <si>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</si>
  <si>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</si>
  <si>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</si>
  <si>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</si>
  <si>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</si>
  <si>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</si>
  <si>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</si>
  <si>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</si>
  <si>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</si>
  <si>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</si>
  <si>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</si>
  <si>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</si>
  <si>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</si>
  <si>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</si>
  <si>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</si>
  <si>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</si>
  <si>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</si>
  <si>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</si>
  <si>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</si>
  <si>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</si>
  <si>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</si>
  <si>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</si>
  <si>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</si>
  <si>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</si>
  <si>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</si>
  <si>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</si>
  <si>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</si>
  <si>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</si>
  <si>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</si>
  <si>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</si>
  <si>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</si>
  <si>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</si>
  <si>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</si>
  <si>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</si>
  <si>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</si>
  <si>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</si>
  <si>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</si>
  <si>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</si>
  <si>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</si>
  <si>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</si>
  <si>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</si>
  <si>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</si>
  <si>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</si>
  <si>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</si>
  <si>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</si>
  <si>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</si>
  <si>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</si>
  <si>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</si>
  <si>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</si>
  <si>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</si>
  <si>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</si>
  <si>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</si>
  <si>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</si>
  <si>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</si>
  <si>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</si>
  <si>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</si>
  <si>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</si>
  <si>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</si>
  <si>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</si>
  <si>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</si>
  <si>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</si>
  <si>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</si>
  <si>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</si>
  <si>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</si>
  <si>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</si>
  <si>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</si>
  <si>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</si>
  <si>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</si>
  <si>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</si>
  <si>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</si>
  <si>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</si>
  <si>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</si>
  <si>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</si>
  <si>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</si>
  <si>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</si>
  <si>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</si>
  <si>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</si>
  <si>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</si>
  <si>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</si>
  <si>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</si>
  <si>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</si>
  <si>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</si>
  <si>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</si>
  <si>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</si>
  <si>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</si>
  <si>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</si>
  <si>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</si>
  <si>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</si>
  <si>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</si>
  <si>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</si>
  <si>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</si>
  <si>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</si>
  <si>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</si>
  <si>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</si>
  <si>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</si>
  <si>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</si>
  <si>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</si>
  <si>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</si>
  <si>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</si>
  <si>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</si>
  <si>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</si>
  <si>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</si>
  <si>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</si>
  <si>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</si>
  <si>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</si>
  <si>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</si>
  <si>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</si>
  <si>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</si>
  <si>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</si>
  <si>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</si>
  <si>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</si>
  <si>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</si>
  <si>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</si>
  <si>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</si>
  <si>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</si>
  <si>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</si>
  <si>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</si>
  <si>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</si>
  <si>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</si>
  <si>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</si>
  <si>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</si>
  <si>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</si>
  <si>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</si>
  <si>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</si>
  <si>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</si>
  <si>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</si>
  <si>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</si>
  <si>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</si>
  <si>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</si>
  <si>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</si>
  <si>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</si>
  <si>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</si>
  <si>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</si>
  <si>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</si>
  <si>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</si>
  <si>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</si>
  <si>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</si>
  <si>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</si>
  <si>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</si>
  <si>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</si>
  <si>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</si>
  <si>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</si>
  <si>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</si>
  <si>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</si>
  <si>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</si>
  <si>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</si>
  <si>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</si>
  <si>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</si>
  <si>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</si>
  <si>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</si>
  <si>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</si>
  <si>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</si>
  <si>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</si>
  <si>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</si>
  <si>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</si>
  <si>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</si>
  <si>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</si>
  <si>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</si>
  <si>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</si>
  <si>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</si>
  <si>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</si>
  <si>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</si>
  <si>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</si>
  <si>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</si>
  <si>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</si>
  <si>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</si>
  <si>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</si>
  <si>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</si>
  <si>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</si>
  <si>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</si>
  <si>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</si>
  <si>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</si>
  <si>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</si>
  <si>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</si>
  <si>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</si>
  <si>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</si>
  <si>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</si>
  <si>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</si>
  <si>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</si>
  <si>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</si>
  <si>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</si>
  <si>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</si>
  <si>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</si>
  <si>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</si>
  <si>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</si>
  <si>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</si>
  <si>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</si>
  <si>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</si>
  <si>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</si>
  <si>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</si>
  <si>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</si>
  <si>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</si>
  <si>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</si>
  <si>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</si>
  <si>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</si>
  <si>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</si>
  <si>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</si>
  <si>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</si>
  <si>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</si>
  <si>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</si>
  <si>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</si>
  <si>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</si>
  <si>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</si>
  <si>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</si>
  <si>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</si>
  <si>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</si>
  <si>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</si>
  <si>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</si>
  <si>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</si>
  <si>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</si>
  <si>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</si>
  <si>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</si>
  <si>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</si>
  <si>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</si>
  <si>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</si>
  <si>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</si>
  <si>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</si>
  <si>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</si>
  <si>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</si>
  <si>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</si>
  <si>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</si>
  <si>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</si>
  <si>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</si>
  <si>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</si>
  <si>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</si>
  <si>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</si>
  <si>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</si>
  <si>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</si>
  <si>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</si>
  <si>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</si>
  <si>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</si>
  <si>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</si>
  <si>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</si>
  <si>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</si>
  <si>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</si>
  <si>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</si>
  <si>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</si>
  <si>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</si>
  <si>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</si>
  <si>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</si>
  <si>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</si>
  <si>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</si>
  <si>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</si>
  <si>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</si>
  <si>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</si>
  <si>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</si>
  <si>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</si>
  <si>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</si>
  <si>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</si>
  <si>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</si>
  <si>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</si>
  <si>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</si>
  <si>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</si>
  <si>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</si>
  <si>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</si>
  <si>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</si>
  <si>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</si>
  <si>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</si>
  <si>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</si>
  <si>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</si>
  <si>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</si>
  <si>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</si>
  <si>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</si>
  <si>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</si>
  <si>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</si>
  <si>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</si>
  <si>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</si>
  <si>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</si>
  <si>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</si>
  <si>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</si>
  <si>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</si>
  <si>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</si>
  <si>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</si>
  <si>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</si>
  <si>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</si>
  <si>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</si>
  <si>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</si>
  <si>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</si>
  <si>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</si>
  <si>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</si>
  <si>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</si>
  <si>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</si>
  <si>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</si>
  <si>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</si>
  <si>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</si>
  <si>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</si>
  <si>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</si>
  <si>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</si>
  <si>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</si>
  <si>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</si>
  <si>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</si>
  <si>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</si>
  <si>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</si>
  <si>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</si>
  <si>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</si>
  <si>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</si>
  <si>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</si>
  <si>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</si>
  <si>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</si>
  <si>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</si>
  <si>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</si>
  <si>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</si>
  <si>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</si>
  <si>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</si>
  <si>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</si>
  <si>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</si>
  <si>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</si>
  <si>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</si>
  <si>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</si>
  <si>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</si>
  <si>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</si>
  <si>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</si>
  <si>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</si>
  <si>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</si>
  <si>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</si>
  <si>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</si>
  <si>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</si>
  <si>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</si>
  <si>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</si>
  <si>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</si>
  <si>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</si>
  <si>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</si>
  <si>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</si>
  <si>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</si>
  <si>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</si>
  <si>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</si>
  <si>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</si>
  <si>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</si>
  <si>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</si>
  <si>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</si>
  <si>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</si>
  <si>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</si>
  <si>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</si>
  <si>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</si>
  <si>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</si>
  <si>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</si>
  <si>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</si>
  <si>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</si>
  <si>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</si>
  <si>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</si>
  <si>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</si>
  <si>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</si>
  <si>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</si>
  <si>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</si>
  <si>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</si>
  <si>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</si>
  <si>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</si>
  <si>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</si>
  <si>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</si>
  <si>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</si>
  <si>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</si>
  <si>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</si>
  <si>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</si>
  <si>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</si>
  <si>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</si>
  <si>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</si>
  <si>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</si>
  <si>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</si>
  <si>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</si>
  <si>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</si>
  <si>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</si>
  <si>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</si>
  <si>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</si>
  <si>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</si>
  <si>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</si>
  <si>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</si>
  <si>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</si>
  <si>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</si>
  <si>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</si>
  <si>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</si>
  <si>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</si>
  <si>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</si>
  <si>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</si>
  <si>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</si>
  <si>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</si>
  <si>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</si>
  <si>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</si>
  <si>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</si>
  <si>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</si>
  <si>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</si>
  <si>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</si>
  <si>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</si>
  <si>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</si>
  <si>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</si>
  <si>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</si>
  <si>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</si>
  <si>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</si>
  <si>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</si>
  <si>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</si>
  <si>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</si>
  <si>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</si>
  <si>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</si>
  <si>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</si>
  <si>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</si>
  <si>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</si>
  <si>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</si>
  <si>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</si>
  <si>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</si>
  <si>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</si>
  <si>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</si>
  <si>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</si>
  <si>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</si>
  <si>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</si>
  <si>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</si>
  <si>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</si>
  <si>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</si>
  <si>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</si>
  <si>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</si>
  <si>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</si>
  <si>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</si>
  <si>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</si>
  <si>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</si>
  <si>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</si>
  <si>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</si>
  <si>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</si>
  <si>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</si>
  <si>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</si>
  <si>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</si>
  <si>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</si>
  <si>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</si>
  <si>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</si>
  <si>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</si>
  <si>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</si>
  <si>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</si>
  <si>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</si>
  <si>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</si>
  <si>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</si>
  <si>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</si>
  <si>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</si>
  <si>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</si>
  <si>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</si>
  <si>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</si>
  <si>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</si>
  <si>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</si>
  <si>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</si>
  <si>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</si>
  <si>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</si>
  <si>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</si>
  <si>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</si>
  <si>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</si>
  <si>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</si>
  <si>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</si>
  <si>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</si>
  <si>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</si>
  <si>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</si>
  <si>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</si>
  <si>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</si>
  <si>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</si>
  <si>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</si>
  <si>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</si>
  <si>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</si>
  <si>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</si>
  <si>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</si>
  <si>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</si>
  <si>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</si>
  <si>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</si>
  <si>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</si>
  <si>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</si>
  <si>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</si>
  <si>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</si>
  <si>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</si>
  <si>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</si>
  <si>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</si>
  <si>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</si>
  <si>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</si>
  <si>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</si>
  <si>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</si>
  <si>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</si>
  <si>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</si>
  <si>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</si>
  <si>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</si>
  <si>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</si>
  <si>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</si>
  <si>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</si>
  <si>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</si>
  <si>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</si>
  <si>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</si>
  <si>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</si>
  <si>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</si>
  <si>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</si>
  <si>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</si>
  <si>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</si>
  <si>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</si>
  <si>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</si>
  <si>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</si>
  <si>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</si>
  <si>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</si>
  <si>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</si>
  <si>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</si>
  <si>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</si>
  <si>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</si>
  <si>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</si>
  <si>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</si>
  <si>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</si>
  <si>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</si>
  <si>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</si>
  <si>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</si>
  <si>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</si>
  <si>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</si>
  <si>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</si>
  <si>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</si>
  <si>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</si>
  <si>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</si>
  <si>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</si>
  <si>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</si>
  <si>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</si>
  <si>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</si>
  <si>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</si>
  <si>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</si>
  <si>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</si>
  <si>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</si>
  <si>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</si>
  <si>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</si>
  <si>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</si>
  <si>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</si>
  <si>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</si>
  <si>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</si>
  <si>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</si>
  <si>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</si>
  <si>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</si>
  <si>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</si>
  <si>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</si>
  <si>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</si>
  <si>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</si>
  <si>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</si>
  <si>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</si>
  <si>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</si>
  <si>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</si>
  <si>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</si>
  <si>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</si>
  <si>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</si>
  <si>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</si>
  <si>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</si>
  <si>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</si>
  <si>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</si>
  <si>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</si>
  <si>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</si>
  <si>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</si>
  <si>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</si>
  <si>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</si>
  <si>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</si>
  <si>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</si>
  <si>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</si>
  <si>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</si>
  <si>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</si>
  <si>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</si>
  <si>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</si>
  <si>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</si>
  <si>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</si>
  <si>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</si>
  <si>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</si>
  <si>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</si>
  <si>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</si>
  <si>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</si>
  <si>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</si>
  <si>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</si>
  <si>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</si>
  <si>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</si>
  <si>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</si>
  <si>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</si>
  <si>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</si>
  <si>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</si>
  <si>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</si>
  <si>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</si>
  <si>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</si>
  <si>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</si>
  <si>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</si>
  <si>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</si>
  <si>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</si>
  <si>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</si>
  <si>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</si>
  <si>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</si>
  <si>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</si>
  <si>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</si>
  <si>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</si>
  <si>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</si>
  <si>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</si>
  <si>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</si>
  <si>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</si>
  <si>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</si>
  <si>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</si>
  <si>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</si>
  <si>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</si>
  <si>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</si>
  <si>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</si>
  <si>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</si>
  <si>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</si>
  <si>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</si>
  <si>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</si>
  <si>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</si>
  <si>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</si>
  <si>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</si>
  <si>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</si>
  <si>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</si>
  <si>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</si>
  <si>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</si>
  <si>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</si>
  <si>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</si>
  <si>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</si>
  <si>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</si>
  <si>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</si>
  <si>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</si>
  <si>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</si>
  <si>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</si>
  <si>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</si>
  <si>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</si>
  <si>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</si>
  <si>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</si>
  <si>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</si>
  <si>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</si>
  <si>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</si>
  <si>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</si>
  <si>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</si>
  <si>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</si>
  <si>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</si>
  <si>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</si>
  <si>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</si>
  <si>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</si>
  <si>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</si>
  <si>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</si>
  <si>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</si>
  <si>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</si>
  <si>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</si>
  <si>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</si>
  <si>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</si>
  <si>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</si>
  <si>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</si>
  <si>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</si>
  <si>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</si>
  <si>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</si>
  <si>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</si>
  <si>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</si>
  <si>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</si>
  <si>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</si>
  <si>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</si>
  <si>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</si>
  <si>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</si>
  <si>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</si>
  <si>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</si>
  <si>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</si>
  <si>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</si>
  <si>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</si>
  <si>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</si>
  <si>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</si>
  <si>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</si>
  <si>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</si>
  <si>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</si>
  <si>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</si>
  <si>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</si>
  <si>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</si>
  <si>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</si>
  <si>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</si>
  <si>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</si>
  <si>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</si>
  <si>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</si>
  <si>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</si>
  <si>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</si>
  <si>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</si>
  <si>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</si>
  <si>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</si>
  <si>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</si>
  <si>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</si>
  <si>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</si>
  <si>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</si>
  <si>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</si>
  <si>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</si>
  <si>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</si>
  <si>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</si>
  <si>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</si>
  <si>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</si>
  <si>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</si>
  <si>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</si>
  <si>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</si>
  <si>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</si>
  <si>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</si>
  <si>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</si>
  <si>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</si>
  <si>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</si>
  <si>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</si>
  <si>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</si>
  <si>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</si>
  <si>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</si>
  <si>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</si>
  <si>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</si>
  <si>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</si>
  <si>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</si>
  <si>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</si>
  <si>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</si>
  <si>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</si>
  <si>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</si>
  <si>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</si>
  <si>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</si>
  <si>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</si>
  <si>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</si>
  <si>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</si>
  <si>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</si>
  <si>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</si>
  <si>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</si>
  <si>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</si>
  <si>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</si>
  <si>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</si>
  <si>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</si>
  <si>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</si>
  <si>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</si>
  <si>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</si>
  <si>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</si>
  <si>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</si>
  <si>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</si>
  <si>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</si>
  <si>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</si>
  <si>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</si>
  <si>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</si>
  <si>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</si>
  <si>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</si>
  <si>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</si>
  <si>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</si>
  <si>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</si>
  <si>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</si>
  <si>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</si>
  <si>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</si>
  <si>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</si>
  <si>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</si>
  <si>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</si>
  <si>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</si>
  <si>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</si>
  <si>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</si>
  <si>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</si>
  <si>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</si>
  <si>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</si>
  <si>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</si>
  <si>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</si>
  <si>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</si>
  <si>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</si>
  <si>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</si>
  <si>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</si>
  <si>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</si>
  <si>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</si>
  <si>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</si>
  <si>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</si>
  <si>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</si>
  <si>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</si>
  <si>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</si>
  <si>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</si>
  <si>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</si>
  <si>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</si>
  <si>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</si>
  <si>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</si>
  <si>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</si>
  <si>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</si>
  <si>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</si>
  <si>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</si>
  <si>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</si>
  <si>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</si>
  <si>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</si>
  <si>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</si>
  <si>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</si>
  <si>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</si>
  <si>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</si>
  <si>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</si>
  <si>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</si>
  <si>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</si>
  <si>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</si>
  <si>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</si>
  <si>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</si>
  <si>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</si>
  <si>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</si>
  <si>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</si>
  <si>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</si>
  <si>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</si>
  <si>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</si>
  <si>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</si>
  <si>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</si>
  <si>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</si>
  <si>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</si>
  <si>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</si>
  <si>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</si>
  <si>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</si>
  <si>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</si>
  <si>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</si>
  <si>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</si>
  <si>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</si>
  <si>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</si>
  <si>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</si>
  <si>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</si>
  <si>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</si>
  <si>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</si>
  <si>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</si>
  <si>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</si>
  <si>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</si>
  <si>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</si>
  <si>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</si>
  <si>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</si>
  <si>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</si>
  <si>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</si>
  <si>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</si>
  <si>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</si>
  <si>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</si>
  <si>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</si>
  <si>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</si>
  <si>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</si>
  <si>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</si>
  <si>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</si>
  <si>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</si>
  <si>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</si>
  <si>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</si>
  <si>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</si>
  <si>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</si>
  <si>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</si>
  <si>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</si>
  <si>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</si>
  <si>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</si>
  <si>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</si>
  <si>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</si>
  <si>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</si>
  <si>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</si>
  <si>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</si>
  <si>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</si>
  <si>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</si>
  <si>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</si>
  <si>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</si>
  <si>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</si>
  <si>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</si>
  <si>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</si>
  <si>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</si>
  <si>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</si>
  <si>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</si>
  <si>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</si>
  <si>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</si>
  <si>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</si>
  <si>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</si>
  <si>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</si>
  <si>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</si>
  <si>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</si>
  <si>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</si>
  <si>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</si>
  <si>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</si>
  <si>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</si>
  <si>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</si>
  <si>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</si>
  <si>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</si>
  <si>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</si>
  <si>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</si>
  <si>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</si>
  <si>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</si>
  <si>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</si>
  <si>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</si>
  <si>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</si>
  <si>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</si>
  <si>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</si>
  <si>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</si>
  <si>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</si>
  <si>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</si>
  <si>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</si>
  <si>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</si>
  <si>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</si>
  <si>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</si>
  <si>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</si>
  <si>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</si>
  <si>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</si>
  <si>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</si>
  <si>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</si>
  <si>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</si>
  <si>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</si>
  <si>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</si>
  <si>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</si>
  <si>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</si>
  <si>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</si>
  <si>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</si>
  <si>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</si>
  <si>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</si>
  <si>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</si>
  <si>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</si>
  <si>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</si>
  <si>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</si>
  <si>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</si>
  <si>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</si>
  <si>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</si>
  <si>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</si>
  <si>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</si>
  <si>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</si>
  <si>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</si>
  <si>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</si>
  <si>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</si>
  <si>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</si>
  <si>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</si>
  <si>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</si>
  <si>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</si>
  <si>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</si>
  <si>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</si>
  <si>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</si>
  <si>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</si>
  <si>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</si>
  <si>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</si>
  <si>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</si>
  <si>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</si>
  <si>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</si>
  <si>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</si>
  <si>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</si>
  <si>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</si>
  <si>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</si>
  <si>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</si>
  <si>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</si>
  <si>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</si>
  <si>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</si>
  <si>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</si>
  <si>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</si>
  <si>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</si>
  <si>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</si>
  <si>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</si>
  <si>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</si>
  <si>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</si>
  <si>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</si>
  <si>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</si>
  <si>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</si>
  <si>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</si>
  <si>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</si>
  <si>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</si>
  <si>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</si>
  <si>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</si>
  <si>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</si>
  <si>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</si>
  <si>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</si>
  <si>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</si>
  <si>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</si>
  <si>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</si>
  <si>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</si>
  <si>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</si>
  <si>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</si>
  <si>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</si>
  <si>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</si>
  <si>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</si>
  <si>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</si>
  <si>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</si>
  <si>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</si>
  <si>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</si>
  <si>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</si>
  <si>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</si>
  <si>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</si>
  <si>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</si>
  <si>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</si>
  <si>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</si>
  <si>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</si>
  <si>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</si>
  <si>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</si>
  <si>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</si>
  <si>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</si>
  <si>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</si>
  <si>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</si>
  <si>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</si>
  <si>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</si>
  <si>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</si>
  <si>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</si>
  <si>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</si>
  <si>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</si>
  <si>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</si>
  <si>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</si>
  <si>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</si>
  <si>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</si>
  <si>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</si>
  <si>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</si>
  <si>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</si>
  <si>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</si>
  <si>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</si>
  <si>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</si>
  <si>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</si>
  <si>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</si>
  <si>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</si>
  <si>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</si>
  <si>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</si>
  <si>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</si>
  <si>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</si>
  <si>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</si>
  <si>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</si>
  <si>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</si>
  <si>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</si>
  <si>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</si>
  <si>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</si>
  <si>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</si>
  <si>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</si>
  <si>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</si>
  <si>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</si>
  <si>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</si>
  <si>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</si>
  <si>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</si>
  <si>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</si>
  <si>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</si>
  <si>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</si>
  <si>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</si>
  <si>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</si>
  <si>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</si>
  <si>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</si>
  <si>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</si>
  <si>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</si>
  <si>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</si>
  <si>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</si>
  <si>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</si>
  <si>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</si>
  <si>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</si>
  <si>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</si>
  <si>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</si>
  <si>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</si>
  <si>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</si>
  <si>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</si>
  <si>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</si>
  <si>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</si>
  <si>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</si>
  <si>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</si>
  <si>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</si>
  <si>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</si>
  <si>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</si>
  <si>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</si>
  <si>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</si>
  <si>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</si>
  <si>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</si>
  <si>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</si>
  <si>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</si>
  <si>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</si>
  <si>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</si>
  <si>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</si>
  <si>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</si>
  <si>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</si>
  <si>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</si>
  <si>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</si>
  <si>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</si>
  <si>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</si>
  <si>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</si>
  <si>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</si>
  <si>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</si>
  <si>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</si>
  <si>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</si>
  <si>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</si>
  <si>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</si>
  <si>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</si>
  <si>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</si>
  <si>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</si>
  <si>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</si>
  <si>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</si>
  <si>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</si>
  <si>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</si>
  <si>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</si>
  <si>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</si>
  <si>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</si>
  <si>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</si>
  <si>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</si>
  <si>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</si>
  <si>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</si>
  <si>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</si>
  <si>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</si>
  <si>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</si>
  <si>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</si>
  <si>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</si>
  <si>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</si>
  <si>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</si>
  <si>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</si>
  <si>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</si>
  <si>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</si>
  <si>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</si>
  <si>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</si>
  <si>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</si>
  <si>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</si>
  <si>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</si>
  <si>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</si>
  <si>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</si>
  <si>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</si>
  <si>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</si>
  <si>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</si>
  <si>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</si>
  <si>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</si>
  <si>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</si>
  <si>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</si>
  <si>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</si>
  <si>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</si>
  <si>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</si>
  <si>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</si>
  <si>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</si>
  <si>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</si>
  <si>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</si>
  <si>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</si>
  <si>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</si>
  <si>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</si>
  <si>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</si>
  <si>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</si>
  <si>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</si>
  <si>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</si>
  <si>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</si>
  <si>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</si>
  <si>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</si>
  <si>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</si>
  <si>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</si>
  <si>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</si>
  <si>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</si>
  <si>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</si>
  <si>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</si>
  <si>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</si>
  <si>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</si>
  <si>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</si>
  <si>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</si>
  <si>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</si>
  <si>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</si>
  <si>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</si>
  <si>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</si>
  <si>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</si>
  <si>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</si>
  <si>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</si>
  <si>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</si>
  <si>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</si>
  <si>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</si>
  <si>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</si>
  <si>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</si>
  <si>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</si>
  <si>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</si>
  <si>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</si>
  <si>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</si>
  <si>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</si>
  <si>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</si>
  <si>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</si>
  <si>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</si>
  <si>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</si>
  <si>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</si>
  <si>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</si>
  <si>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</si>
  <si>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</si>
  <si>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</si>
  <si>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</si>
  <si>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</si>
  <si>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</si>
  <si>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</si>
  <si>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</si>
  <si>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</si>
  <si>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</si>
  <si>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</si>
  <si>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</si>
  <si>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</si>
  <si>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</si>
  <si>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</si>
  <si>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</si>
  <si>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</si>
  <si>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</si>
  <si>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</si>
  <si>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</si>
  <si>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</si>
  <si>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</si>
  <si>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</si>
  <si>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</si>
  <si>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</si>
  <si>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</si>
  <si>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</si>
  <si>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</si>
  <si>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</si>
  <si>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</si>
  <si>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</si>
  <si>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</si>
  <si>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</si>
  <si>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</si>
  <si>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</si>
  <si>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</si>
  <si>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</si>
  <si>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</si>
  <si>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</si>
  <si>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</si>
  <si>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</si>
  <si>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</si>
  <si>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</si>
  <si>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</si>
  <si>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</si>
  <si>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</si>
  <si>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</si>
  <si>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</si>
  <si>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</si>
  <si>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</si>
  <si>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</si>
  <si>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</si>
  <si>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</si>
  <si>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</si>
  <si>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</si>
  <si>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</si>
  <si>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</si>
  <si>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</si>
  <si>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</si>
  <si>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</si>
  <si>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</si>
  <si>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</si>
  <si>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</si>
  <si>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</si>
  <si>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</si>
  <si>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</si>
  <si>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</si>
  <si>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</si>
  <si>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</si>
  <si>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</si>
  <si>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</si>
  <si>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</si>
  <si>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</si>
  <si>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</si>
  <si>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</si>
  <si>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</si>
  <si>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</si>
  <si>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</si>
  <si>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</si>
  <si>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</si>
  <si>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</si>
  <si>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</si>
  <si>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</si>
  <si>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</si>
  <si>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</si>
  <si>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</si>
  <si>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</si>
  <si>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</si>
  <si>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</si>
  <si>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</si>
  <si>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</si>
  <si>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</si>
  <si>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</si>
  <si>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</si>
  <si>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</si>
  <si>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</si>
  <si>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</si>
  <si>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</si>
  <si>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</si>
  <si>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</si>
  <si>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</si>
  <si>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</si>
  <si>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</si>
  <si>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</si>
  <si>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</si>
  <si>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</si>
  <si>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</si>
  <si>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</si>
  <si>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</si>
  <si>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</si>
  <si>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</si>
  <si>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</si>
  <si>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</si>
  <si>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</si>
  <si>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</si>
  <si>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</si>
  <si>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</si>
  <si>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</si>
  <si>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</si>
  <si>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</si>
  <si>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</si>
  <si>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</si>
  <si>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</si>
  <si>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</si>
  <si>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</si>
  <si>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</si>
  <si>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</si>
  <si>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</si>
  <si>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</si>
  <si>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</si>
  <si>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</si>
  <si>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</si>
  <si>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</si>
  <si>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</si>
  <si>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</si>
  <si>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</si>
  <si>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</si>
  <si>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</si>
  <si>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</si>
  <si>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</si>
  <si>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</si>
  <si>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</si>
  <si>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</si>
  <si>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</si>
  <si>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</si>
  <si>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</si>
  <si>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</si>
  <si>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</si>
  <si>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</si>
  <si>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</si>
  <si>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</si>
  <si>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</si>
  <si>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</si>
  <si>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</si>
  <si>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</si>
  <si>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</si>
  <si>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</si>
  <si>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</si>
  <si>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</si>
  <si>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</si>
  <si>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</si>
  <si>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</si>
  <si>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</si>
  <si>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</si>
  <si>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</si>
  <si>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</si>
  <si>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</si>
  <si>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</si>
  <si>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</si>
  <si>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</si>
  <si>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</si>
  <si>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</si>
  <si>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</si>
  <si>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</si>
  <si>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</si>
  <si>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</si>
  <si>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</si>
  <si>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</si>
  <si>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</si>
  <si>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</si>
  <si>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</si>
  <si>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</si>
  <si>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</si>
  <si>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</si>
  <si>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</si>
  <si>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</si>
  <si>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</si>
  <si>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</si>
  <si>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</si>
  <si>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</si>
  <si>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</si>
  <si>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</si>
  <si>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</si>
  <si>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</si>
  <si>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</si>
  <si>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</si>
  <si>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</si>
  <si>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</si>
  <si>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</si>
  <si>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</si>
  <si>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</si>
  <si>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</si>
  <si>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</si>
  <si>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</si>
  <si>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</si>
  <si>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</si>
  <si>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</si>
  <si>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</si>
  <si>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</si>
  <si>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</si>
  <si>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</si>
  <si>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</si>
  <si>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</si>
  <si>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</si>
  <si>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</si>
  <si>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</si>
  <si>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</si>
  <si>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</si>
  <si>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</si>
  <si>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</si>
  <si>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</si>
  <si>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</si>
  <si>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</si>
  <si>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</si>
  <si>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</si>
  <si>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</si>
  <si>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</si>
  <si>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</si>
  <si>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</si>
  <si>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</si>
  <si>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</si>
  <si>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</si>
  <si>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</si>
  <si>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</si>
  <si>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</si>
  <si>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</si>
  <si>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</si>
  <si>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</si>
  <si>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</si>
  <si>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</si>
  <si>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</si>
  <si>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</si>
  <si>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</si>
  <si>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</si>
  <si>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</si>
  <si>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</si>
  <si>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</si>
  <si>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</si>
  <si>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</si>
  <si>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</si>
  <si>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</si>
  <si>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</si>
  <si>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</si>
  <si>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</si>
  <si>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</si>
  <si>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</si>
  <si>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</si>
  <si>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</si>
  <si>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</si>
  <si>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</si>
  <si>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</si>
  <si>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</si>
  <si>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</si>
  <si>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</si>
  <si>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</si>
  <si>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</si>
  <si>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</si>
  <si>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</si>
  <si>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</si>
  <si>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</si>
  <si>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</si>
  <si>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</si>
  <si>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</si>
  <si>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</si>
  <si>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</si>
  <si>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</si>
  <si>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</si>
  <si>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</si>
  <si>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</si>
  <si>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</si>
  <si>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</si>
  <si>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</si>
  <si>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</si>
  <si>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</si>
  <si>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</si>
  <si>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</si>
  <si>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</si>
  <si>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</si>
  <si>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</si>
  <si>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</si>
  <si>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</si>
  <si>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</si>
  <si>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</si>
  <si>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</si>
  <si>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</si>
  <si>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</si>
  <si>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</si>
  <si>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</si>
  <si>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</si>
  <si>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</si>
  <si>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</si>
  <si>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</si>
  <si>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</si>
  <si>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</si>
  <si>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</si>
  <si>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</si>
  <si>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</si>
  <si>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</si>
  <si>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</si>
  <si>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</si>
  <si>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</si>
  <si>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</si>
  <si>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</si>
  <si>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</si>
  <si>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</si>
  <si>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</si>
  <si>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</si>
  <si>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</si>
  <si>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</si>
  <si>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</si>
  <si>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</si>
  <si>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</si>
  <si>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</si>
  <si>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</si>
  <si>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</si>
  <si>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</si>
  <si>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</si>
  <si>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</si>
  <si>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</si>
  <si>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</si>
  <si>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</si>
  <si>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</si>
  <si>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</si>
  <si>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</si>
  <si>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</si>
  <si>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</si>
  <si>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</si>
  <si>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</si>
  <si>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</si>
  <si>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</si>
  <si>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</si>
  <si>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</si>
  <si>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</si>
  <si>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</si>
  <si>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</si>
  <si>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</si>
  <si>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</si>
  <si>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</si>
  <si>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</si>
  <si>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</si>
  <si>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</si>
  <si>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</si>
  <si>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</si>
  <si>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</si>
  <si>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</si>
  <si>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</si>
  <si>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</si>
  <si>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</si>
  <si>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</si>
  <si>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</si>
  <si>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</si>
  <si>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</si>
  <si>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</si>
  <si>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</si>
  <si>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</si>
  <si>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</si>
  <si>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</si>
  <si>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</si>
  <si>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</si>
  <si>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</si>
  <si>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</si>
  <si>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</si>
  <si>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</si>
  <si>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</si>
  <si>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</si>
  <si>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</si>
  <si>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</si>
  <si>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</si>
  <si>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</si>
  <si>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</si>
  <si>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</si>
  <si>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</si>
  <si>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</si>
  <si>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</si>
  <si>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</si>
  <si>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</si>
  <si>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</si>
  <si>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</si>
  <si>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</si>
  <si>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</si>
  <si>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</si>
  <si>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</si>
  <si>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</si>
  <si>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</si>
  <si>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</si>
  <si>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</si>
  <si>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</si>
  <si>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</si>
  <si>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</si>
  <si>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</si>
  <si>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</si>
  <si>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</si>
  <si>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</si>
  <si>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</si>
  <si>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</si>
  <si>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</si>
  <si>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</si>
  <si>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</si>
  <si>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</si>
  <si>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</si>
  <si>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</si>
  <si>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</si>
  <si>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</si>
  <si>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</si>
  <si>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</si>
  <si>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</si>
  <si>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</si>
  <si>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</si>
  <si>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</si>
  <si>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</si>
  <si>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</si>
  <si>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</si>
  <si>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</si>
  <si>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</si>
  <si>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</si>
  <si>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</si>
  <si>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</si>
  <si>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</si>
  <si>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</si>
  <si>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</si>
  <si>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</si>
  <si>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</si>
  <si>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</si>
  <si>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</si>
  <si>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</si>
  <si>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</si>
  <si>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</si>
  <si>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</si>
  <si>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</si>
  <si>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</si>
  <si>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</si>
  <si>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</si>
  <si>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</si>
  <si>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</si>
  <si>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</si>
  <si>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</si>
  <si>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</si>
  <si>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</si>
  <si>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</si>
  <si>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</si>
  <si>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</si>
  <si>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</si>
  <si>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</si>
  <si>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</si>
  <si>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</si>
  <si>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</si>
  <si>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</si>
  <si>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</si>
  <si>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</si>
  <si>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</si>
  <si>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</si>
  <si>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</si>
  <si>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</si>
  <si>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</si>
  <si>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</si>
  <si>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</si>
  <si>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</si>
  <si>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</si>
  <si>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</si>
  <si>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</si>
  <si>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</si>
  <si>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</si>
  <si>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</si>
  <si>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</si>
  <si>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</si>
  <si>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</si>
  <si>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</si>
  <si>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</si>
  <si>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</si>
  <si>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</si>
  <si>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</si>
  <si>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</si>
  <si>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</si>
  <si>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</si>
  <si>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</si>
  <si>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</si>
  <si>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</si>
  <si>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</si>
  <si>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</si>
  <si>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</si>
  <si>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</si>
  <si>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</si>
  <si>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</si>
  <si>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</si>
  <si>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</si>
  <si>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</si>
  <si>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</si>
  <si>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</si>
  <si>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</si>
  <si>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</si>
  <si>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</si>
  <si>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</si>
  <si>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</si>
  <si>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</si>
  <si>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</si>
  <si>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</si>
  <si>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</si>
  <si>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</si>
  <si>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</si>
  <si>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</si>
  <si>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</si>
  <si>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</si>
  <si>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</si>
  <si>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</si>
  <si>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</si>
  <si>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</si>
  <si>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</si>
  <si>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</si>
  <si>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</si>
  <si>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</si>
  <si>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</si>
  <si>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</si>
  <si>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</si>
  <si>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</si>
  <si>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</si>
  <si>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</si>
  <si>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</si>
  <si>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</si>
  <si>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</si>
  <si>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</si>
  <si>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</si>
  <si>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</si>
  <si>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</si>
  <si>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</si>
  <si>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</si>
  <si>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</si>
  <si>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</si>
  <si>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</si>
  <si>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</si>
  <si>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</si>
  <si>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</si>
  <si>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</si>
  <si>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</si>
  <si>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</si>
  <si>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</si>
  <si>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</si>
  <si>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</si>
  <si>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</si>
  <si>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</si>
  <si>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</si>
  <si>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</si>
  <si>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</si>
  <si>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</si>
  <si>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</si>
  <si>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</si>
  <si>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</si>
  <si>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</si>
  <si>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</si>
  <si>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</si>
  <si>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</si>
  <si>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</si>
  <si>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</si>
  <si>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</si>
  <si>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</si>
  <si>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</si>
  <si>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</si>
  <si>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</si>
  <si>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</si>
  <si>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</si>
  <si>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</si>
  <si>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</si>
  <si>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</si>
  <si>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</si>
  <si>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</si>
  <si>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</si>
  <si>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</si>
  <si>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</si>
  <si>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</si>
  <si>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</si>
  <si>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</si>
  <si>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</si>
  <si>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</si>
  <si>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</si>
  <si>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</si>
  <si>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</si>
  <si>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</si>
  <si>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</si>
  <si>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</si>
  <si>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</si>
  <si>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</si>
  <si>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</si>
  <si>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</si>
  <si>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</si>
  <si>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</si>
  <si>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</si>
  <si>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</si>
  <si>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</si>
  <si>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</si>
  <si>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</si>
  <si>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</si>
  <si>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</si>
  <si>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</si>
  <si>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</si>
  <si>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</si>
  <si>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</si>
  <si>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</si>
  <si>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</si>
  <si>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</si>
  <si>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</si>
  <si>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</si>
  <si>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</si>
  <si>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</si>
  <si>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</si>
  <si>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</si>
  <si>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</si>
  <si>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</si>
  <si>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</si>
  <si>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</si>
  <si>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</si>
  <si>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</si>
  <si>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</si>
  <si>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</si>
  <si>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</si>
  <si>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</si>
  <si>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</si>
  <si>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</si>
  <si>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</si>
  <si>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</si>
  <si>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</si>
  <si>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</si>
  <si>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</si>
  <si>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</si>
  <si>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</si>
  <si>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</si>
  <si>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</si>
  <si>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</si>
  <si>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</si>
  <si>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</si>
  <si>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</si>
  <si>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</si>
  <si>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</si>
  <si>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</si>
  <si>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</si>
  <si>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</si>
  <si>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</si>
  <si>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</si>
  <si>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</si>
  <si>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</si>
  <si>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</si>
  <si>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</si>
  <si>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</si>
  <si>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</si>
  <si>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</si>
  <si>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</si>
  <si>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</si>
  <si>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</si>
  <si>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</si>
  <si>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</si>
  <si>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</si>
  <si>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</si>
  <si>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</si>
  <si>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</si>
  <si>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</si>
  <si>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</si>
  <si>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</si>
  <si>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</si>
  <si>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</si>
  <si>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</si>
  <si>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</si>
  <si>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</si>
  <si>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</si>
  <si>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</si>
  <si>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</si>
  <si>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</si>
  <si>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</si>
  <si>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</si>
  <si>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</si>
  <si>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</si>
  <si>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</si>
  <si>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</si>
  <si>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</si>
  <si>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</si>
  <si>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</si>
  <si>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</si>
  <si>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</si>
  <si>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</si>
  <si>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</si>
  <si>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</si>
  <si>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</si>
  <si>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</si>
  <si>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</si>
  <si>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</si>
  <si>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</si>
  <si>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</si>
  <si>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</si>
  <si>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</si>
  <si>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</si>
  <si>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</si>
  <si>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</si>
  <si>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</si>
  <si>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</si>
  <si>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</si>
  <si>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</si>
  <si>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</si>
  <si>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</si>
  <si>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</si>
  <si>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</si>
  <si>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</si>
  <si>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</si>
  <si>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</si>
  <si>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</si>
  <si>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</si>
  <si>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</si>
  <si>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</si>
  <si>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</si>
  <si>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</si>
  <si>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</si>
  <si>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</si>
  <si>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</si>
  <si>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</si>
  <si>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</si>
  <si>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</si>
  <si>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</si>
  <si>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</si>
  <si>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</si>
  <si>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</si>
  <si>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</si>
  <si>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</si>
  <si>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</si>
  <si>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</si>
  <si>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</si>
  <si>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</si>
  <si>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</si>
  <si>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</si>
  <si>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</si>
  <si>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</si>
  <si>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</si>
  <si>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</si>
  <si>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</si>
  <si>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</si>
  <si>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</si>
  <si>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</si>
  <si>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</si>
  <si>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</si>
  <si>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</si>
  <si>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</si>
  <si>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</si>
  <si>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</si>
  <si>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</si>
  <si>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</si>
  <si>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</si>
  <si>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</si>
  <si>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</si>
  <si>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</si>
  <si>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</si>
  <si>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</si>
  <si>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</si>
  <si>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</si>
  <si>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</si>
  <si>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</si>
  <si>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</si>
  <si>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</si>
  <si>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</si>
  <si>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</si>
  <si>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</si>
  <si>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</si>
  <si>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</si>
  <si>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</si>
  <si>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</si>
  <si>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</si>
  <si>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</si>
  <si>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</si>
  <si>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</si>
  <si>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</si>
  <si>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</si>
  <si>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</si>
  <si>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</si>
  <si>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</si>
  <si>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</si>
  <si>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</si>
  <si>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</si>
  <si>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</si>
  <si>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</si>
  <si>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</si>
  <si>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</si>
  <si>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</si>
  <si>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</si>
  <si>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</si>
  <si>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</si>
  <si>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</si>
  <si>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</si>
  <si>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</si>
  <si>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</si>
  <si>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</si>
  <si>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</si>
  <si>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</si>
  <si>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</si>
  <si>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</si>
  <si>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</si>
  <si>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</si>
  <si>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</si>
  <si>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</si>
  <si>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</si>
  <si>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</si>
  <si>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</si>
  <si>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</si>
  <si>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</si>
  <si>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</si>
  <si>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</si>
  <si>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</si>
  <si>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</si>
  <si>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</si>
  <si>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</si>
  <si>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</si>
  <si>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</si>
  <si>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</si>
  <si>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</si>
  <si>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</si>
  <si>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</si>
  <si>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</si>
  <si>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</si>
  <si>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</si>
  <si>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</si>
  <si>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</si>
  <si>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</si>
  <si>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</si>
  <si>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</si>
  <si>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</si>
  <si>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</si>
  <si>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</si>
  <si>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</si>
  <si>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</si>
  <si>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</si>
  <si>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</si>
  <si>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</si>
  <si>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</si>
  <si>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</si>
  <si>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</si>
  <si>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</si>
  <si>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</si>
  <si>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</si>
  <si>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</si>
  <si>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</si>
  <si>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</si>
  <si>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</si>
  <si>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</si>
  <si>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</si>
  <si>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</si>
  <si>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</si>
  <si>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</si>
  <si>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</si>
  <si>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</si>
  <si>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</si>
  <si>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</si>
  <si>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</si>
  <si>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</si>
  <si>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</si>
  <si>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</si>
  <si>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</si>
  <si>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</si>
  <si>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</si>
  <si>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</si>
  <si>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</si>
  <si>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</si>
  <si>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</si>
  <si>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</si>
  <si>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</si>
  <si>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</si>
  <si>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</si>
  <si>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</si>
  <si>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</si>
  <si>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</si>
  <si>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</si>
  <si>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</si>
  <si>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</si>
  <si>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</si>
  <si>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</si>
  <si>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</si>
  <si>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</si>
  <si>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</si>
  <si>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</si>
  <si>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</si>
  <si>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</si>
  <si>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</si>
  <si>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</si>
  <si>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</si>
  <si>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</si>
  <si>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</si>
  <si>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</si>
  <si>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</si>
  <si>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</si>
  <si>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</si>
  <si>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</si>
  <si>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</si>
  <si>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</si>
  <si>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</si>
  <si>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</si>
  <si>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</si>
  <si>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</si>
  <si>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</si>
  <si>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</si>
  <si>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</si>
  <si>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</si>
  <si>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</si>
  <si>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</si>
  <si>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</si>
  <si>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</si>
  <si>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</si>
  <si>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</si>
  <si>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</si>
  <si>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</si>
  <si>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</si>
  <si>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</si>
  <si>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</si>
  <si>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</si>
  <si>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</si>
  <si>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</si>
  <si>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</si>
  <si>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</si>
  <si>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</si>
  <si>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</si>
  <si>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</si>
  <si>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</si>
  <si>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</si>
  <si>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</si>
  <si>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</si>
  <si>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</si>
  <si>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</si>
  <si>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</si>
  <si>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</si>
  <si>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</si>
  <si>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</si>
  <si>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</si>
  <si>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</si>
  <si>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</si>
  <si>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</si>
  <si>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</si>
  <si>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</si>
  <si>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</si>
  <si>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</si>
  <si>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</si>
  <si>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</si>
  <si>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</si>
  <si>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</si>
  <si>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</si>
  <si>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</si>
  <si>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</si>
  <si>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</si>
  <si>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</si>
  <si>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</si>
  <si>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</si>
  <si>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</si>
  <si>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</si>
  <si>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</si>
  <si>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</si>
  <si>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</si>
  <si>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</si>
  <si>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</si>
  <si>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</si>
  <si>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</si>
  <si>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</si>
  <si>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</si>
  <si>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</si>
  <si>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</si>
  <si>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</si>
  <si>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</si>
  <si>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</si>
  <si>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</si>
  <si>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</si>
  <si>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</si>
  <si>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</si>
  <si>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</si>
  <si>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</si>
  <si>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</si>
  <si>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</si>
  <si>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</si>
  <si>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</si>
  <si>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</si>
  <si>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</si>
  <si>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</si>
  <si>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</si>
  <si>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</si>
  <si>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</si>
  <si>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</si>
  <si>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</si>
  <si>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</si>
  <si>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</si>
  <si>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</si>
  <si>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</si>
  <si>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</si>
  <si>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</si>
  <si>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</si>
  <si>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</si>
  <si>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</si>
  <si>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</si>
  <si>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</si>
  <si>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</si>
  <si>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</si>
  <si>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</si>
  <si>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</si>
  <si>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</si>
  <si>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</si>
  <si>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</si>
  <si>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</si>
  <si>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</si>
  <si>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</si>
  <si>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</si>
  <si>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</si>
  <si>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</si>
  <si>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</si>
  <si>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</si>
  <si>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</si>
  <si>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</si>
  <si>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</si>
  <si>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</si>
  <si>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</si>
  <si>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</si>
  <si>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</si>
  <si>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</si>
  <si>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</si>
  <si>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</si>
  <si>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</si>
  <si>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</si>
  <si>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</si>
  <si>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</si>
  <si>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</si>
  <si>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</si>
  <si>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</si>
  <si>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</si>
  <si>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</si>
  <si>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</si>
  <si>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</si>
  <si>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</si>
  <si>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</si>
  <si>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</si>
  <si>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</si>
  <si>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</si>
  <si>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</si>
  <si>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</si>
  <si>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</si>
  <si>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</si>
  <si>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</si>
  <si>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</si>
  <si>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</si>
  <si>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</si>
  <si>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</si>
  <si>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</si>
  <si>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</si>
  <si>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</si>
  <si>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</si>
  <si>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</si>
  <si>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</si>
  <si>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</si>
  <si>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</si>
  <si>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</si>
  <si>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</si>
  <si>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</si>
  <si>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</si>
  <si>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</si>
  <si>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</si>
  <si>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</si>
  <si>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</si>
  <si>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</si>
  <si>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</si>
  <si>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</si>
  <si>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</si>
  <si>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</si>
  <si>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</si>
  <si>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</si>
  <si>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</si>
  <si>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</si>
  <si>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</si>
  <si>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</si>
  <si>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</si>
  <si>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</si>
  <si>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</si>
  <si>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</si>
  <si>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</si>
  <si>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</si>
  <si>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</si>
  <si>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</si>
  <si>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</si>
  <si>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</si>
  <si>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</si>
  <si>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</si>
  <si>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</si>
  <si>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</si>
  <si>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</si>
  <si>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</si>
  <si>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</si>
  <si>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</si>
  <si>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</si>
  <si>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</si>
  <si>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</si>
  <si>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</si>
  <si>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</si>
  <si>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</si>
  <si>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</si>
  <si>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</si>
  <si>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</si>
  <si>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</si>
  <si>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</si>
  <si>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</si>
  <si>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</si>
  <si>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</si>
  <si>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</si>
  <si>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</si>
  <si>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</si>
  <si>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</si>
  <si>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</si>
  <si>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</si>
  <si>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</si>
  <si>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</si>
  <si>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</si>
  <si>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</si>
  <si>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</si>
  <si>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</si>
  <si>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</si>
  <si>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</si>
  <si>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</si>
  <si>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</si>
  <si>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</si>
  <si>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</si>
  <si>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</si>
  <si>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</si>
  <si>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</si>
  <si>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</si>
  <si>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</si>
  <si>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</si>
  <si>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</si>
  <si>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</si>
  <si>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</si>
  <si>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</si>
  <si>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</si>
  <si>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</si>
  <si>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</si>
  <si>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</si>
  <si>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</si>
  <si>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</si>
  <si>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</si>
  <si>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</si>
  <si>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</si>
  <si>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</si>
  <si>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</si>
  <si>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</si>
  <si>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</si>
  <si>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</si>
  <si>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</si>
  <si>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</si>
  <si>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</si>
  <si>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</si>
  <si>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</si>
  <si>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</si>
  <si>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</si>
  <si>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</si>
  <si>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</si>
  <si>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</si>
  <si>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</si>
  <si>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</si>
  <si>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</si>
  <si>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</si>
  <si>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</si>
  <si>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</si>
  <si>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</si>
  <si>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</si>
  <si>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</si>
  <si>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</si>
  <si>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</si>
  <si>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</si>
  <si>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</si>
  <si>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</si>
  <si>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</si>
  <si>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</si>
  <si>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</si>
  <si>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</si>
  <si>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</si>
  <si>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</si>
  <si>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</si>
  <si>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</si>
  <si>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</si>
  <si>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</si>
  <si>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</si>
  <si>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</si>
  <si>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</si>
  <si>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</si>
  <si>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</si>
  <si>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</si>
  <si>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</si>
  <si>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</si>
  <si>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</si>
  <si>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</si>
  <si>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</si>
  <si>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</si>
  <si>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</si>
  <si>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</si>
  <si>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</si>
  <si>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</si>
  <si>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</si>
  <si>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</si>
  <si>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</si>
  <si>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</si>
  <si>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</si>
  <si>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</si>
  <si>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</si>
  <si>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</si>
  <si>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</si>
  <si>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</si>
  <si>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</si>
  <si>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</si>
  <si>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</si>
  <si>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</si>
  <si>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</si>
  <si>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</si>
  <si>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</si>
  <si>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</si>
  <si>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</si>
  <si>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</si>
  <si>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</si>
  <si>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</si>
  <si>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</si>
  <si>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</si>
  <si>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</si>
  <si>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</si>
  <si>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</si>
  <si>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</si>
  <si>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</si>
  <si>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</si>
  <si>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</si>
  <si>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</si>
  <si>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</si>
  <si>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</si>
  <si>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</si>
  <si>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</si>
  <si>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</si>
  <si>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</si>
  <si>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</si>
  <si>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</si>
  <si>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</si>
  <si>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</si>
  <si>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</si>
  <si>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</si>
  <si>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</si>
  <si>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</si>
  <si>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</si>
  <si>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</si>
  <si>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</si>
  <si>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</si>
  <si>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</si>
  <si>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</si>
  <si>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</si>
  <si>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</si>
  <si>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</si>
  <si>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</si>
  <si>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</si>
  <si>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</si>
  <si>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</si>
  <si>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</si>
  <si>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</si>
  <si>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</si>
  <si>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</si>
  <si>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</si>
  <si>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</si>
  <si>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</si>
  <si>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</si>
  <si>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</si>
  <si>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</si>
  <si>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</si>
  <si>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</si>
  <si>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</si>
  <si>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</si>
  <si>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</si>
  <si>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</si>
  <si>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</si>
  <si>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</si>
  <si>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</si>
  <si>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</si>
  <si>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</si>
  <si>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</si>
  <si>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</si>
  <si>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</si>
  <si>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</si>
  <si>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</si>
  <si>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</si>
  <si>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</si>
  <si>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</si>
  <si>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</si>
  <si>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</si>
  <si>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</si>
  <si>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</si>
  <si>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</si>
  <si>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</si>
  <si>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</si>
  <si>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</si>
  <si>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</si>
  <si>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</si>
  <si>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</si>
  <si>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</si>
  <si>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</si>
  <si>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</si>
  <si>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</si>
  <si>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</si>
  <si>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</si>
  <si>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</si>
  <si>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</si>
  <si>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</si>
  <si>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</si>
  <si>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</si>
  <si>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</si>
  <si>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</si>
  <si>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</si>
  <si>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</si>
  <si>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</si>
  <si>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</si>
  <si>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</si>
  <si>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</si>
  <si>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</si>
  <si>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</si>
  <si>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</si>
  <si>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</si>
  <si>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</si>
  <si>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</si>
  <si>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</si>
  <si>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</si>
  <si>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</si>
  <si>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</si>
  <si>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</si>
  <si>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</si>
  <si>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</si>
  <si>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</si>
  <si>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</si>
  <si>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</si>
  <si>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</si>
  <si>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</si>
  <si>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</si>
  <si>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</si>
  <si>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</si>
  <si>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</si>
  <si>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</si>
  <si>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</si>
  <si>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</si>
  <si>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</si>
  <si>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</si>
  <si>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</si>
  <si>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</si>
  <si>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</si>
  <si>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</si>
  <si>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</si>
  <si>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</si>
  <si>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</si>
  <si>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</si>
  <si>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</si>
  <si>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</si>
  <si>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</si>
  <si>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</si>
  <si>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</si>
  <si>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</si>
  <si>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</si>
  <si>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</si>
  <si>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</si>
  <si>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</si>
  <si>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</si>
  <si>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</si>
  <si>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</si>
  <si>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</si>
  <si>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</si>
  <si>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</si>
  <si>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</si>
  <si>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</si>
  <si>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</si>
  <si>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</si>
  <si>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</si>
  <si>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</si>
  <si>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</si>
  <si>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</si>
  <si>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</si>
  <si>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</si>
  <si>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</si>
  <si>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</si>
  <si>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</si>
  <si>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</si>
  <si>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</si>
  <si>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</si>
  <si>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</si>
  <si>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</si>
  <si>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</si>
  <si>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</si>
  <si>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</si>
  <si>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</si>
  <si>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</si>
  <si>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</si>
  <si>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</si>
  <si>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</si>
  <si>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</si>
  <si>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</si>
  <si>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</si>
  <si>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</si>
  <si>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</si>
  <si>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</si>
  <si>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</si>
  <si>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</si>
  <si>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</si>
  <si>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</si>
  <si>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</si>
  <si>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</si>
  <si>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</si>
  <si>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</si>
  <si>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</si>
  <si>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</si>
  <si>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</si>
  <si>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</si>
  <si>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</si>
  <si>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</si>
  <si>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</si>
  <si>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</si>
  <si>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</si>
  <si>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</si>
  <si>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</si>
  <si>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</si>
  <si>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</si>
  <si>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</si>
  <si>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</si>
  <si>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</si>
  <si>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</si>
  <si>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</si>
  <si>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</si>
  <si>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</si>
  <si>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</si>
  <si>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</si>
  <si>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</si>
  <si>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</si>
  <si>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</si>
  <si>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</si>
  <si>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</si>
  <si>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</si>
  <si>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</si>
  <si>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</si>
  <si>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</si>
  <si>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</si>
  <si>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</si>
  <si>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</si>
  <si>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</si>
  <si>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</si>
  <si>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</si>
  <si>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</si>
  <si>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</si>
  <si>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</si>
  <si>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</si>
  <si>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</si>
  <si>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</si>
  <si>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</si>
  <si>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</si>
  <si>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</si>
  <si>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</si>
  <si>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</si>
  <si>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</si>
  <si>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</si>
  <si>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</si>
  <si>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</si>
  <si>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</si>
  <si>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</si>
  <si>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</si>
  <si>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</si>
  <si>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</si>
  <si>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</si>
  <si>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</si>
  <si>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</si>
  <si>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</si>
  <si>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</si>
  <si>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</si>
  <si>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</si>
  <si>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</si>
  <si>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</si>
  <si>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</si>
  <si>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</si>
  <si>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</si>
  <si>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</si>
  <si>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</si>
  <si>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</si>
  <si>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</si>
  <si>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</si>
  <si>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</si>
  <si>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</si>
  <si>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</si>
  <si>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</si>
  <si>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</si>
  <si>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</si>
  <si>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</si>
  <si>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</si>
  <si>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</si>
  <si>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</si>
  <si>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</si>
  <si>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</si>
  <si>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</si>
  <si>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</si>
  <si>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</si>
  <si>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</si>
  <si>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</si>
  <si>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</si>
  <si>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</si>
  <si>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</si>
  <si>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</si>
  <si>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</si>
  <si>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</si>
  <si>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</si>
  <si>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</si>
  <si>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</si>
  <si>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</si>
  <si>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</si>
  <si>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</si>
  <si>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</si>
  <si>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</si>
  <si>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</si>
  <si>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</si>
  <si>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</si>
  <si>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</si>
  <si>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</si>
  <si>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</si>
  <si>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</si>
  <si>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</si>
  <si>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</si>
  <si>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</si>
  <si>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</si>
  <si>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</si>
  <si>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</si>
  <si>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</si>
  <si>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</si>
  <si>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</si>
  <si>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</si>
  <si>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</si>
  <si>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</si>
  <si>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</si>
  <si>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</si>
  <si>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</si>
  <si>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</si>
  <si>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</si>
  <si>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</si>
  <si>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</si>
  <si>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</si>
  <si>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</si>
  <si>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</si>
  <si>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</si>
  <si>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</si>
  <si>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</si>
  <si>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</si>
  <si>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</si>
  <si>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</si>
  <si>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</si>
  <si>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</si>
  <si>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</si>
  <si>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</si>
  <si>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</si>
  <si>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</si>
  <si>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</si>
  <si>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</si>
  <si>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</si>
  <si>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</si>
  <si>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</si>
  <si>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</si>
  <si>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</si>
  <si>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</si>
  <si>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</si>
  <si>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</si>
  <si>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</si>
  <si>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</si>
  <si>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</si>
  <si>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</si>
  <si>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</si>
  <si>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</si>
  <si>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</si>
  <si>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</si>
  <si>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</si>
  <si>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</si>
  <si>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</si>
  <si>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</si>
  <si>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</si>
  <si>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</si>
  <si>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</si>
  <si>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</si>
  <si>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</si>
  <si>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</si>
  <si>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</si>
  <si>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</si>
  <si>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</si>
  <si>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</si>
  <si>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</si>
  <si>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</si>
  <si>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</si>
  <si>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</si>
  <si>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</si>
  <si>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</si>
  <si>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</si>
  <si>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</si>
  <si>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</si>
  <si>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</si>
  <si>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</si>
  <si>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</si>
  <si>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</si>
  <si>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</si>
  <si>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</si>
  <si>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</si>
  <si>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</si>
  <si>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</si>
  <si>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</si>
  <si>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</si>
  <si>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</si>
  <si>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</si>
  <si>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</si>
  <si>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</si>
  <si>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</si>
  <si>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</si>
  <si>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</si>
  <si>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</si>
  <si>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</si>
  <si>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</si>
  <si>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</si>
  <si>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</si>
  <si>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</si>
  <si>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</si>
  <si>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</si>
  <si>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</si>
  <si>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</si>
  <si>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</si>
  <si>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</si>
  <si>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</si>
  <si>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</si>
  <si>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</si>
  <si>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</si>
  <si>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</si>
  <si>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</si>
  <si>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</si>
  <si>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</si>
  <si>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</si>
  <si>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</si>
  <si>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</si>
  <si>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</si>
  <si>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</si>
  <si>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</si>
  <si>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</si>
  <si>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</si>
  <si>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</si>
  <si>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</si>
  <si>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</si>
  <si>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</si>
  <si>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</si>
  <si>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</si>
  <si>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</si>
  <si>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</si>
  <si>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</si>
  <si>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</si>
  <si>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</si>
  <si>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</si>
  <si>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</si>
  <si>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</si>
  <si>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</si>
  <si>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</si>
  <si>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</si>
  <si>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</si>
  <si>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</si>
  <si>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</si>
  <si>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</si>
  <si>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</si>
  <si>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</si>
  <si>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</si>
  <si>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</si>
  <si>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</si>
  <si>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</si>
  <si>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</si>
  <si>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</si>
  <si>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</si>
  <si>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</si>
  <si>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</si>
  <si>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</si>
  <si>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</si>
  <si>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</si>
  <si>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</si>
  <si>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</si>
  <si>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</si>
  <si>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</si>
  <si>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</si>
  <si>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</si>
  <si>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</si>
  <si>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</si>
  <si>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</si>
  <si>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</si>
  <si>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</si>
  <si>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</si>
  <si>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</si>
  <si>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</si>
  <si>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</si>
  <si>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</si>
  <si>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</si>
  <si>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</si>
  <si>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</si>
  <si>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</si>
  <si>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</si>
  <si>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</si>
  <si>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</si>
  <si>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</si>
  <si>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</si>
  <si>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</si>
  <si>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</si>
  <si>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</si>
  <si>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</si>
  <si>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</si>
  <si>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</si>
  <si>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</si>
  <si>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</si>
  <si>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</si>
  <si>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</si>
  <si>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</si>
  <si>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</si>
  <si>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</si>
  <si>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</si>
  <si>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</si>
  <si>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</si>
  <si>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</si>
  <si>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</si>
  <si>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</si>
  <si>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</si>
  <si>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</si>
  <si>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</si>
  <si>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</si>
  <si>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</si>
  <si>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</si>
  <si>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</si>
  <si>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</si>
  <si>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</si>
  <si>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</si>
  <si>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</si>
  <si>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</si>
  <si>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</si>
  <si>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</si>
  <si>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</si>
  <si>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</si>
  <si>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</si>
  <si>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</si>
  <si>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</si>
  <si>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</si>
  <si>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</si>
  <si>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</si>
  <si>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</si>
  <si>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</si>
  <si>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</si>
  <si>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</si>
  <si>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</si>
  <si>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</si>
  <si>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</si>
  <si>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</si>
  <si>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</si>
  <si>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</si>
  <si>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</si>
  <si>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</si>
  <si>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</si>
  <si>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</si>
  <si>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</si>
  <si>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</si>
  <si>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</si>
  <si>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</si>
  <si>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</si>
  <si>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</si>
  <si>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</si>
  <si>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</si>
  <si>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</si>
  <si>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</si>
  <si>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</si>
  <si>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</si>
  <si>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</si>
  <si>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</si>
  <si>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</si>
  <si>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</si>
  <si>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</si>
  <si>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</si>
  <si>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</si>
  <si>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</si>
  <si>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</si>
  <si>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</si>
  <si>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</si>
  <si>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</si>
  <si>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</si>
  <si>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</si>
  <si>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</si>
  <si>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</si>
  <si>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</si>
  <si>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</si>
  <si>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</si>
  <si>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</si>
  <si>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</si>
  <si>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</si>
  <si>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</si>
  <si>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</si>
  <si>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</si>
  <si>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</si>
  <si>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</si>
  <si>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</si>
  <si>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</si>
  <si>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</si>
  <si>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</si>
  <si>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</si>
  <si>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</si>
  <si>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</si>
  <si>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</si>
  <si>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</si>
  <si>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</si>
  <si>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</si>
  <si>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</si>
  <si>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</si>
  <si>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</si>
  <si>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</si>
  <si>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</si>
  <si>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</si>
  <si>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</si>
  <si>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</si>
  <si>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</si>
  <si>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</si>
  <si>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</si>
  <si>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</si>
  <si>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</si>
  <si>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</si>
  <si>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</si>
  <si>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</si>
  <si>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</si>
  <si>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</si>
  <si>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</si>
  <si>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</si>
  <si>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</si>
  <si>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</si>
  <si>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</si>
  <si>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</si>
  <si>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</si>
  <si>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</si>
  <si>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</si>
  <si>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</si>
  <si>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</si>
  <si>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</si>
  <si>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</si>
  <si>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</si>
  <si>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</si>
  <si>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</si>
  <si>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</si>
  <si>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</si>
  <si>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</si>
  <si>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</si>
  <si>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</si>
  <si>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</si>
  <si>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</si>
  <si>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</si>
  <si>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</si>
  <si>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</si>
  <si>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</si>
  <si>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</si>
  <si>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</si>
  <si>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</si>
  <si>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</si>
  <si>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</si>
  <si>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</si>
  <si>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</si>
  <si>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</si>
  <si>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</si>
  <si>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</si>
  <si>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</si>
  <si>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</si>
  <si>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</si>
  <si>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</si>
  <si>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</si>
  <si>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</si>
  <si>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</si>
  <si>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</si>
  <si>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</si>
  <si>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</si>
  <si>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</si>
  <si>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</si>
  <si>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</si>
  <si>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</si>
  <si>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</si>
  <si>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</si>
  <si>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</si>
  <si>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</si>
  <si>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</si>
  <si>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</si>
  <si>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</si>
  <si>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</si>
  <si>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</si>
  <si>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</si>
  <si>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</si>
  <si>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</si>
  <si>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</si>
  <si>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</si>
  <si>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</si>
  <si>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</si>
  <si>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</si>
  <si>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</si>
  <si>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</si>
  <si>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</si>
  <si>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</si>
  <si>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</si>
  <si>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</si>
  <si>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</si>
  <si>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</si>
  <si>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</si>
  <si>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</si>
  <si>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</si>
  <si>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</si>
  <si>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</si>
  <si>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</si>
  <si>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</si>
  <si>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</si>
  <si>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</si>
  <si>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</si>
  <si>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</si>
  <si>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</si>
  <si>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</si>
  <si>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</si>
  <si>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</si>
  <si>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</si>
  <si>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</si>
  <si>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</si>
  <si>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</si>
  <si>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</si>
  <si>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</si>
  <si>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</si>
  <si>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</si>
  <si>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</si>
  <si>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</si>
  <si>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</si>
  <si>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</si>
  <si>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</si>
  <si>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</si>
  <si>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</si>
  <si>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</si>
  <si>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</si>
  <si>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</si>
  <si>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</si>
  <si>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</si>
  <si>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</si>
  <si>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</si>
  <si>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</si>
  <si>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</si>
  <si>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</si>
  <si>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</si>
  <si>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</si>
  <si>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</si>
  <si>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</si>
  <si>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</si>
  <si>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</si>
  <si>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</si>
  <si>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</si>
  <si>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</si>
  <si>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</si>
  <si>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</si>
  <si>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</si>
  <si>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</si>
  <si>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</si>
  <si>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</si>
  <si>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</si>
  <si>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</si>
  <si>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</si>
  <si>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</si>
  <si>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</si>
  <si>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</si>
  <si>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</si>
  <si>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</si>
  <si>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</si>
  <si>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</si>
  <si>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</si>
  <si>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</si>
  <si>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</si>
  <si>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</si>
  <si>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</si>
  <si>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</si>
  <si>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</si>
  <si>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</si>
  <si>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</si>
  <si>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</si>
  <si>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</si>
  <si>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</si>
  <si>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</si>
  <si>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</si>
  <si>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</si>
  <si>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</si>
  <si>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</si>
  <si>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</si>
  <si>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</si>
  <si>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</si>
  <si>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</si>
  <si>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</si>
  <si>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</si>
  <si>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</si>
  <si>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</si>
  <si>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</si>
  <si>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</si>
  <si>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</si>
  <si>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</si>
  <si>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</si>
  <si>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</si>
  <si>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</si>
  <si>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</si>
  <si>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</si>
  <si>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</si>
  <si>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</si>
  <si>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</si>
  <si>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</si>
  <si>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</si>
  <si>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</si>
  <si>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</si>
  <si>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</si>
  <si>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</si>
  <si>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</si>
  <si>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</si>
  <si>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</si>
  <si>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</si>
  <si>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</si>
  <si>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</si>
  <si>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</si>
  <si>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</si>
  <si>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</si>
  <si>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</si>
  <si>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</si>
  <si>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</si>
  <si>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</si>
  <si>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</si>
  <si>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</si>
  <si>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</si>
  <si>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</si>
  <si>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</si>
  <si>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</si>
  <si>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</si>
  <si>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</si>
  <si>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</si>
  <si>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</si>
  <si>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</si>
  <si>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</si>
  <si>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</si>
  <si>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</si>
  <si>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</si>
  <si>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</si>
  <si>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</si>
  <si>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</si>
  <si>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</si>
  <si>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</si>
  <si>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</si>
  <si>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</si>
  <si>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</si>
  <si>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</si>
  <si>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</si>
  <si>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</si>
  <si>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</si>
  <si>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</si>
  <si>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</si>
  <si>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</si>
  <si>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</si>
  <si>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</si>
  <si>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</si>
  <si>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</si>
  <si>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</si>
  <si>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</si>
  <si>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</si>
  <si>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</si>
  <si>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</si>
  <si>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</si>
  <si>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</si>
  <si>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</si>
  <si>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</si>
  <si>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</si>
  <si>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</si>
  <si>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</si>
  <si>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</si>
  <si>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</si>
  <si>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</si>
  <si>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</si>
  <si>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</si>
  <si>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</si>
  <si>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</si>
  <si>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</si>
  <si>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</si>
  <si>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</si>
  <si>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</si>
  <si>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</si>
  <si>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</si>
  <si>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</si>
  <si>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</si>
  <si>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</si>
  <si>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</si>
  <si>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</si>
  <si>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</si>
  <si>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</si>
  <si>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</si>
  <si>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</si>
  <si>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</si>
  <si>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</si>
  <si>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</si>
  <si>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</si>
  <si>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</si>
  <si>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</si>
  <si>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</si>
  <si>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</si>
  <si>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</si>
  <si>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</si>
  <si>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</si>
  <si>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</si>
  <si>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</si>
  <si>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</si>
  <si>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</si>
  <si>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</si>
  <si>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</si>
  <si>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</si>
  <si>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</si>
  <si>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</si>
  <si>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</si>
  <si>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</si>
  <si>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</si>
  <si>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</si>
  <si>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</si>
  <si>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</si>
  <si>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</si>
  <si>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</si>
  <si>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</si>
  <si>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</si>
  <si>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</si>
  <si>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</si>
  <si>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</si>
  <si>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</si>
  <si>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</si>
  <si>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</si>
  <si>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</si>
  <si>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</si>
  <si>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</si>
  <si>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</si>
  <si>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</si>
  <si>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</si>
  <si>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</si>
  <si>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</si>
  <si>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</si>
  <si>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</si>
  <si>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</si>
  <si>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</si>
  <si>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</si>
  <si>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</si>
  <si>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</si>
  <si>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</si>
  <si>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</si>
  <si>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</si>
  <si>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</si>
  <si>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</si>
  <si>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</si>
  <si>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</si>
  <si>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</si>
  <si>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</si>
  <si>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</si>
  <si>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</si>
  <si>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</si>
  <si>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</si>
  <si>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</si>
  <si>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</si>
  <si>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</si>
  <si>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</si>
  <si>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</si>
  <si>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</si>
  <si>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</si>
  <si>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</si>
  <si>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</si>
  <si>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</si>
  <si>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</si>
  <si>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</si>
  <si>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</si>
  <si>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</si>
  <si>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</si>
  <si>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</si>
  <si>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</si>
  <si>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</si>
  <si>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</si>
  <si>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</si>
  <si>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</si>
  <si>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</si>
  <si>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</si>
  <si>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</si>
  <si>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</si>
  <si>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</si>
  <si>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</si>
  <si>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</si>
  <si>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</si>
  <si>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</si>
  <si>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</si>
  <si>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</si>
  <si>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</si>
  <si>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</si>
  <si>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</si>
  <si>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</si>
  <si>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</si>
  <si>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</si>
  <si>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</si>
  <si>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</si>
  <si>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</si>
  <si>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</si>
  <si>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</si>
  <si>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</si>
  <si>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</si>
  <si>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</si>
  <si>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</si>
  <si>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</si>
  <si>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</si>
  <si>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</si>
  <si>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</si>
  <si>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</si>
  <si>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</si>
  <si>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</si>
  <si>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</si>
  <si>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</si>
  <si>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</si>
  <si>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</si>
  <si>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</si>
  <si>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</si>
  <si>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</si>
  <si>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</si>
  <si>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</si>
  <si>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</si>
  <si>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</si>
  <si>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</si>
  <si>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</si>
  <si>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</si>
  <si>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</si>
  <si>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</si>
  <si>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</si>
  <si>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</si>
  <si>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</si>
  <si>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</si>
  <si>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</si>
  <si>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</si>
  <si>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</si>
  <si>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</si>
  <si>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</si>
  <si>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</si>
  <si>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</si>
  <si>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</si>
  <si>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</si>
  <si>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</si>
  <si>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</si>
  <si>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</si>
  <si>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</si>
  <si>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</si>
  <si>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</si>
  <si>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</si>
  <si>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</si>
  <si>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</si>
  <si>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</si>
  <si>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</si>
  <si>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</si>
  <si>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</si>
  <si>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</si>
  <si>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</si>
  <si>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</si>
  <si>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</si>
  <si>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</si>
  <si>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</si>
  <si>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</si>
  <si>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</si>
  <si>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</si>
  <si>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</si>
  <si>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</si>
  <si>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</si>
  <si>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</si>
  <si>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</si>
  <si>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</si>
  <si>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</si>
  <si>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</si>
  <si>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</si>
  <si>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</si>
  <si>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</si>
  <si>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</si>
  <si>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</si>
  <si>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</si>
  <si>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</si>
  <si>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</si>
  <si>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</si>
  <si>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</si>
  <si>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</si>
  <si>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</si>
  <si>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</si>
  <si>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</si>
  <si>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</si>
  <si>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</si>
  <si>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</si>
  <si>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</si>
  <si>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</si>
  <si>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</si>
  <si>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</si>
  <si>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</si>
  <si>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</si>
  <si>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</si>
  <si>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</si>
  <si>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</si>
  <si>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</si>
  <si>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</si>
  <si>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</si>
  <si>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</si>
  <si>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</si>
  <si>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</si>
  <si>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</si>
  <si>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</si>
  <si>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</si>
  <si>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</si>
  <si>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</si>
  <si>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</si>
  <si>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</si>
  <si>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</si>
  <si>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</si>
  <si>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</si>
  <si>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</si>
  <si>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</si>
  <si>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</si>
  <si>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</si>
  <si>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</si>
  <si>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</si>
  <si>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</si>
  <si>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</si>
  <si>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</si>
  <si>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</si>
  <si>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</si>
  <si>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</si>
  <si>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</si>
  <si>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</si>
  <si>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</si>
  <si>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</si>
  <si>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</si>
  <si>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</si>
  <si>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</si>
  <si>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</si>
  <si>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</si>
  <si>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</si>
  <si>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</si>
  <si>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</si>
  <si>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</si>
  <si>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</si>
  <si>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</si>
  <si>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</si>
  <si>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</si>
  <si>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</si>
  <si>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</si>
  <si>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</si>
  <si>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</si>
  <si>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</si>
  <si>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</si>
  <si>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</si>
  <si>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</si>
  <si>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</si>
  <si>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</si>
  <si>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</si>
  <si>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</si>
  <si>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</si>
  <si>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</si>
  <si>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</si>
  <si>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</si>
  <si>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</si>
  <si>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</si>
  <si>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</si>
  <si>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</si>
  <si>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</si>
  <si>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</si>
  <si>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</si>
  <si>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</si>
  <si>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</si>
  <si>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</si>
  <si>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</si>
  <si>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</si>
  <si>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</si>
  <si>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</si>
  <si>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</si>
  <si>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</si>
  <si>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</si>
  <si>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</si>
  <si>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</si>
  <si>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</si>
  <si>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</si>
  <si>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</si>
  <si>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</si>
  <si>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</si>
  <si>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</si>
  <si>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</si>
  <si>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</si>
  <si>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</si>
  <si>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</si>
  <si>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</si>
  <si>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</si>
  <si>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</si>
  <si>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</si>
  <si>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</si>
  <si>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</si>
  <si>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</si>
  <si>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</si>
  <si>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</si>
  <si>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</si>
  <si>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</si>
  <si>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</si>
  <si>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</si>
  <si>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</si>
  <si>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</si>
  <si>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</si>
  <si>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</si>
  <si>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</si>
  <si>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</si>
  <si>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</si>
  <si>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</si>
  <si>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</si>
  <si>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</si>
  <si>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</si>
  <si>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</si>
  <si>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</si>
  <si>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</si>
  <si>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</si>
  <si>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</si>
  <si>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</si>
  <si>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</si>
  <si>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</si>
  <si>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</si>
  <si>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</si>
  <si>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</si>
  <si>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</si>
  <si>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</si>
  <si>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</si>
  <si>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</si>
  <si>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</si>
  <si>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</si>
  <si>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</si>
  <si>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</si>
  <si>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</si>
  <si>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</si>
  <si>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</si>
  <si>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</si>
  <si>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</si>
  <si>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</si>
  <si>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</si>
  <si>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</si>
  <si>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</si>
  <si>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</si>
  <si>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</si>
  <si>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</si>
  <si>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</si>
  <si>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</si>
  <si>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</si>
  <si>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</si>
  <si>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</si>
  <si>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</si>
  <si>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</si>
  <si>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</si>
  <si>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</si>
  <si>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</si>
  <si>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</si>
  <si>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</si>
  <si>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</si>
  <si>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</si>
  <si>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</si>
  <si>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</si>
  <si>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</si>
  <si>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</si>
  <si>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</si>
  <si>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</si>
  <si>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</si>
  <si>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</si>
  <si>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</si>
  <si>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</si>
  <si>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</si>
  <si>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</si>
  <si>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</si>
  <si>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</si>
  <si>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</si>
  <si>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</si>
  <si>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</si>
  <si>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</si>
  <si>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</si>
  <si>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</si>
  <si>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</si>
  <si>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</si>
  <si>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</si>
  <si>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</si>
  <si>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</si>
  <si>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</si>
  <si>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</si>
  <si>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</si>
  <si>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</si>
  <si>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</si>
  <si>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</si>
  <si>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</si>
  <si>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</si>
  <si>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</si>
  <si>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</si>
  <si>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</si>
  <si>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</si>
  <si>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</si>
  <si>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</si>
  <si>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</si>
  <si>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</si>
  <si>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</si>
  <si>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</si>
  <si>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</si>
  <si>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</si>
  <si>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</si>
  <si>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</si>
  <si>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</si>
  <si>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</si>
  <si>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</si>
  <si>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</si>
  <si>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</si>
  <si>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</si>
  <si>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</si>
  <si>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</si>
  <si>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</si>
  <si>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</si>
  <si>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</si>
  <si>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</si>
  <si>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</si>
  <si>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</si>
  <si>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</si>
  <si>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</si>
  <si>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</si>
  <si>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</si>
  <si>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</si>
  <si>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</si>
  <si>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</si>
  <si>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</si>
  <si>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</si>
  <si>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</si>
  <si>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</si>
  <si>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</si>
  <si>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</si>
  <si>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</si>
  <si>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</si>
  <si>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</si>
  <si>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</si>
  <si>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</si>
  <si>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</si>
  <si>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</si>
  <si>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</si>
  <si>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</si>
  <si>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</si>
  <si>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</si>
  <si>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</si>
  <si>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</si>
  <si>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</si>
  <si>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</si>
  <si>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</si>
  <si>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</si>
  <si>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</si>
  <si>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</si>
  <si>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</si>
  <si>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</si>
  <si>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</si>
  <si>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</si>
  <si>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</si>
  <si>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</si>
  <si>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</si>
  <si>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</si>
  <si>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</si>
  <si>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</si>
  <si>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</si>
  <si>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</si>
  <si>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</si>
  <si>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</si>
  <si>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</si>
  <si>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</si>
  <si>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</si>
  <si>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</si>
  <si>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</si>
  <si>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</si>
  <si>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</si>
  <si>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</si>
  <si>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</si>
  <si>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</si>
  <si>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</si>
  <si>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</si>
  <si>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</si>
  <si>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</si>
  <si>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</si>
  <si>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</si>
  <si>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</si>
  <si>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</si>
  <si>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</si>
  <si>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</si>
  <si>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</si>
  <si>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</si>
  <si>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</si>
  <si>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</si>
  <si>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</si>
  <si>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</si>
  <si>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</si>
  <si>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</si>
  <si>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</si>
  <si>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</si>
  <si>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</si>
  <si>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</si>
  <si>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</si>
  <si>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</si>
  <si>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</si>
  <si>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</si>
  <si>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</si>
  <si>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</si>
  <si>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</si>
  <si>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</si>
  <si>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</si>
  <si>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</si>
  <si>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</si>
  <si>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</si>
  <si>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</si>
  <si>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</si>
  <si>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</si>
  <si>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</si>
  <si>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</si>
  <si>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</si>
  <si>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</si>
  <si>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</si>
  <si>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</si>
  <si>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</si>
  <si>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</si>
  <si>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</si>
  <si>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</si>
  <si>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</si>
  <si>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</si>
  <si>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</si>
  <si>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</si>
  <si>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</si>
  <si>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</si>
  <si>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</si>
  <si>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</si>
  <si>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</si>
  <si>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</si>
  <si>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</si>
  <si>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</si>
  <si>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</si>
  <si>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</si>
  <si>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</si>
  <si>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</si>
  <si>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</si>
  <si>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</si>
  <si>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</si>
  <si>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</si>
  <si>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</si>
  <si>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</si>
  <si>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</si>
  <si>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</si>
  <si>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</si>
  <si>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</si>
  <si>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</si>
  <si>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</si>
  <si>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</si>
  <si>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</si>
  <si>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</si>
  <si>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</si>
  <si>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</si>
  <si>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</si>
  <si>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</si>
  <si>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</si>
  <si>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</si>
  <si>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</si>
  <si>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</si>
  <si>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</si>
  <si>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</si>
  <si>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</si>
  <si>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</si>
  <si>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</si>
  <si>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</si>
  <si>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</si>
  <si>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</si>
  <si>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</si>
  <si>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</si>
  <si>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</si>
  <si>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</si>
  <si>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</si>
  <si>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</si>
  <si>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</si>
  <si>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</si>
  <si>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</si>
  <si>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</si>
  <si>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</si>
  <si>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</si>
  <si>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</si>
  <si>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</si>
  <si>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</si>
  <si>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</si>
  <si>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</si>
  <si>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</si>
  <si>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</si>
  <si>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</si>
  <si>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</si>
  <si>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</si>
  <si>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</si>
  <si>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</si>
  <si>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</si>
  <si>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</si>
  <si>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</si>
  <si>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</si>
  <si>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</si>
  <si>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</si>
  <si>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</si>
  <si>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</si>
  <si>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</si>
  <si>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</si>
  <si>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</si>
  <si>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</si>
  <si>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</si>
  <si>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</si>
  <si>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</si>
  <si>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</si>
  <si>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</si>
  <si>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</si>
  <si>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</si>
  <si>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</si>
  <si>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</si>
  <si>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</si>
  <si>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</si>
  <si>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</si>
  <si>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</si>
  <si>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</si>
  <si>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</si>
  <si>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</si>
  <si>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</si>
  <si>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</si>
  <si>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</si>
  <si>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</si>
  <si>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</si>
  <si>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</si>
  <si>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</si>
  <si>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</si>
  <si>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</si>
  <si>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</si>
  <si>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</si>
  <si>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</si>
  <si>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</si>
  <si>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</si>
  <si>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</si>
  <si>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</si>
  <si>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</si>
  <si>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</si>
  <si>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</si>
  <si>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</si>
  <si>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</si>
  <si>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</si>
  <si>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</si>
  <si>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</si>
  <si>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</si>
  <si>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</si>
  <si>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</si>
  <si>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</si>
  <si>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</si>
  <si>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</si>
  <si>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</si>
  <si>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</si>
  <si>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</si>
  <si>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</si>
  <si>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</si>
  <si>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</si>
  <si>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</si>
  <si>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</si>
  <si>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</si>
  <si>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</si>
  <si>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</si>
  <si>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</si>
  <si>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</si>
  <si>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</si>
  <si>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</si>
  <si>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</si>
  <si>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</si>
  <si>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</si>
  <si>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</si>
  <si>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</si>
  <si>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</si>
  <si>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</si>
  <si>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</si>
  <si>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</si>
  <si>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</si>
  <si>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</si>
  <si>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</si>
  <si>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</si>
  <si>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</si>
  <si>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</si>
  <si>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</si>
  <si>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</si>
  <si>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</si>
  <si>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</si>
  <si>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</si>
  <si>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</si>
  <si>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</si>
  <si>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</si>
  <si>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</si>
  <si>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</si>
  <si>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</si>
  <si>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</si>
  <si>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</si>
  <si>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</si>
  <si>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</si>
  <si>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</si>
  <si>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</si>
  <si>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</si>
  <si>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</si>
  <si>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</si>
  <si>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</si>
  <si>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</si>
  <si>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</si>
  <si>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</si>
  <si>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</si>
  <si>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</si>
  <si>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</si>
  <si>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</si>
  <si>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</si>
  <si>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</si>
  <si>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</si>
  <si>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</si>
  <si>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</si>
  <si>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</si>
  <si>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</si>
  <si>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</si>
  <si>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</si>
  <si>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</si>
  <si>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</si>
  <si>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</si>
  <si>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</si>
  <si>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</si>
  <si>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</si>
  <si>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</si>
  <si>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</si>
  <si>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</si>
  <si>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</si>
  <si>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</si>
  <si>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</si>
  <si>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</si>
  <si>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</si>
  <si>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</si>
  <si>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</si>
  <si>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</si>
  <si>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</si>
  <si>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</si>
  <si>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</si>
  <si>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</si>
  <si>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</si>
  <si>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</si>
  <si>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</si>
  <si>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</si>
  <si>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</si>
  <si>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</si>
  <si>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</si>
  <si>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</si>
  <si>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</si>
  <si>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</si>
  <si>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</si>
  <si>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</si>
  <si>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</si>
  <si>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</si>
  <si>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</si>
  <si>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</si>
  <si>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</si>
  <si>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</si>
  <si>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</si>
  <si>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</si>
  <si>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</si>
  <si>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</si>
  <si>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</si>
  <si>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</si>
  <si>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</si>
  <si>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</si>
  <si>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</si>
  <si>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</si>
  <si>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</si>
  <si>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</si>
  <si>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</si>
  <si>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</si>
  <si>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</si>
  <si>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</si>
  <si>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</si>
  <si>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</si>
  <si>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</si>
  <si>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</si>
  <si>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</si>
  <si>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</si>
  <si>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</si>
  <si>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</si>
  <si>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</si>
  <si>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</si>
  <si>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</si>
  <si>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</si>
  <si>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</si>
  <si>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</si>
  <si>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</si>
  <si>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</si>
  <si>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</si>
  <si>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</si>
  <si>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</si>
  <si>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</si>
  <si>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</si>
  <si>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</si>
  <si>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</si>
  <si>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</si>
  <si>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</si>
  <si>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</si>
  <si>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</si>
  <si>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</si>
  <si>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</si>
  <si>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</si>
  <si>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</si>
  <si>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</si>
  <si>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</si>
  <si>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</si>
  <si>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</si>
  <si>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</si>
  <si>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</si>
  <si>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</si>
  <si>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</si>
  <si>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</si>
  <si>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</si>
  <si>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</si>
  <si>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</si>
  <si>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</si>
  <si>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</si>
  <si>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</si>
  <si>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</si>
  <si>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</si>
  <si>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</si>
  <si>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</si>
  <si>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</si>
  <si>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</si>
  <si>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</si>
  <si>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</si>
  <si>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</si>
  <si>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</si>
  <si>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</si>
  <si>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</si>
  <si>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</si>
  <si>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</si>
  <si>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</si>
  <si>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</si>
  <si>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</si>
  <si>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</si>
  <si>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</si>
  <si>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</si>
  <si>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</si>
  <si>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</si>
  <si>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</si>
  <si>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</si>
  <si>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</si>
  <si>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</si>
  <si>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</si>
  <si>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</si>
  <si>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</si>
  <si>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</si>
  <si>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</si>
  <si>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</si>
  <si>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</si>
  <si>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</si>
  <si>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</si>
  <si>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</si>
  <si>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</si>
  <si>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</si>
  <si>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</si>
  <si>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</si>
  <si>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</si>
  <si>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</si>
  <si>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</si>
  <si>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</si>
  <si>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</si>
  <si>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</si>
  <si>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</si>
  <si>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</si>
  <si>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</si>
  <si>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</si>
  <si>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</si>
  <si>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</si>
  <si>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</si>
  <si>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</si>
  <si>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</si>
  <si>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</si>
  <si>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</si>
  <si>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</si>
  <si>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</si>
  <si>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</si>
  <si>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</si>
  <si>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</si>
  <si>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</si>
  <si>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</si>
  <si>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</si>
  <si>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</si>
  <si>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</si>
  <si>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</si>
  <si>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</si>
  <si>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</si>
  <si>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</si>
  <si>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</si>
  <si>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</si>
  <si>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</si>
  <si>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</si>
  <si>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</si>
  <si>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</si>
  <si>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</si>
  <si>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</si>
  <si>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</si>
  <si>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</si>
  <si>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</si>
  <si>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</si>
  <si>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</si>
  <si>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</si>
  <si>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</si>
  <si>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</si>
  <si>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</si>
  <si>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</si>
  <si>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</si>
  <si>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</si>
  <si>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</si>
  <si>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</si>
  <si>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</si>
  <si>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</si>
  <si>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</si>
  <si>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</si>
  <si>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</si>
  <si>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</si>
  <si>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</si>
  <si>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</si>
  <si>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</si>
  <si>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</si>
  <si>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</si>
  <si>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</si>
  <si>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</si>
  <si>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</si>
  <si>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</si>
  <si>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</si>
  <si>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</si>
  <si>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</si>
  <si>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</si>
  <si>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</si>
  <si>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</si>
  <si>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</si>
  <si>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</si>
  <si>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</si>
  <si>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</si>
  <si>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</si>
  <si>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</si>
  <si>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</si>
  <si>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</si>
  <si>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</si>
  <si>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</si>
  <si>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</si>
  <si>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</si>
  <si>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</si>
  <si>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</si>
  <si>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</si>
  <si>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</si>
  <si>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</si>
  <si>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</si>
  <si>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</si>
  <si>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</si>
  <si>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</si>
  <si>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</si>
  <si>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</si>
  <si>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</si>
  <si>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</si>
  <si>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</si>
  <si>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</si>
  <si>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</si>
  <si>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</si>
  <si>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</si>
  <si>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</si>
  <si>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</si>
  <si>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</si>
  <si>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</si>
  <si>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</si>
  <si>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</si>
  <si>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</si>
  <si>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</si>
  <si>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</si>
  <si>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</si>
  <si>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</si>
  <si>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</si>
  <si>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</si>
  <si>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</si>
  <si>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</si>
  <si>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</si>
  <si>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</si>
  <si>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</si>
  <si>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</si>
  <si>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</si>
  <si>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</si>
  <si>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</si>
  <si>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</si>
  <si>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</si>
  <si>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</si>
  <si>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</si>
  <si>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</si>
  <si>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</si>
  <si>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</si>
  <si>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</si>
  <si>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</si>
  <si>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</si>
  <si>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</si>
  <si>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</si>
  <si>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</si>
  <si>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</si>
  <si>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</si>
  <si>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</si>
  <si>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</si>
  <si>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</si>
  <si>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</si>
  <si>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</si>
  <si>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</si>
  <si>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</si>
  <si>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</si>
  <si>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</si>
  <si>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</si>
  <si>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</si>
  <si>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</si>
  <si>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</si>
  <si>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</si>
  <si>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</si>
  <si>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</si>
  <si>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</si>
  <si>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</si>
  <si>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</si>
  <si>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</si>
  <si>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</si>
  <si>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</si>
  <si>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</si>
  <si>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</si>
  <si>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</si>
  <si>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</si>
  <si>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</si>
  <si>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</si>
  <si>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</si>
  <si>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</si>
  <si>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</si>
  <si>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</si>
  <si>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</si>
  <si>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</si>
  <si>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</si>
  <si>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</si>
  <si>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</si>
  <si>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</si>
  <si>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</si>
  <si>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</si>
  <si>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</si>
  <si>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</si>
  <si>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</si>
  <si>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</si>
  <si>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</si>
  <si>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</si>
  <si>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</si>
  <si>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</si>
  <si>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</si>
  <si>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</si>
  <si>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</si>
  <si>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</si>
  <si>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</si>
  <si>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</si>
  <si>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</si>
  <si>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</si>
  <si>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</si>
  <si>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</si>
  <si>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</si>
  <si>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</si>
  <si>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</si>
  <si>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</si>
  <si>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</si>
  <si>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</si>
  <si>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</si>
  <si>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</si>
  <si>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</si>
  <si>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</si>
  <si>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</si>
  <si>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</si>
  <si>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</si>
  <si>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</si>
  <si>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</si>
  <si>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</si>
  <si>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</si>
  <si>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</si>
  <si>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</si>
  <si>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</si>
  <si>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</si>
  <si>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</si>
  <si>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</si>
  <si>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</si>
  <si>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</si>
  <si>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</si>
  <si>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</si>
  <si>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</si>
  <si>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</si>
  <si>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</si>
  <si>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</si>
  <si>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</si>
  <si>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</si>
  <si>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</si>
  <si>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</si>
  <si>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</si>
  <si>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</si>
  <si>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</si>
  <si>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</si>
  <si>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</si>
  <si>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</si>
  <si>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</si>
  <si>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</si>
  <si>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</si>
  <si>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</si>
  <si>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</si>
  <si>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</si>
  <si>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</si>
  <si>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</si>
  <si>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</si>
  <si>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</si>
  <si>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</si>
  <si>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</si>
  <si>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</si>
  <si>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</si>
  <si>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</si>
  <si>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</si>
  <si>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</si>
  <si>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</si>
  <si>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</si>
  <si>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</si>
  <si>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</si>
  <si>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</si>
  <si>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</si>
  <si>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</si>
  <si>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</si>
  <si>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</si>
  <si>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</si>
  <si>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</si>
  <si>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</si>
  <si>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</si>
  <si>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</si>
  <si>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</si>
  <si>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</si>
  <si>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</si>
  <si>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</si>
  <si>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</si>
  <si>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</si>
  <si>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</si>
  <si>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</si>
  <si>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</si>
  <si>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</si>
  <si>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</si>
  <si>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</si>
  <si>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</si>
  <si>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</si>
  <si>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</si>
  <si>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</si>
  <si>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</si>
  <si>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</si>
  <si>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</si>
  <si>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</si>
  <si>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</si>
  <si>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</si>
  <si>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</si>
  <si>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</si>
  <si>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</si>
  <si>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</si>
  <si>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</si>
  <si>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</si>
  <si>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</si>
  <si>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</si>
  <si>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</si>
  <si>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</si>
  <si>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</si>
  <si>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</si>
  <si>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</si>
  <si>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</si>
  <si>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</si>
  <si>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</si>
  <si>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</si>
  <si>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</si>
  <si>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</si>
  <si>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</si>
  <si>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</si>
  <si>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</si>
  <si>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</si>
  <si>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</si>
  <si>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</si>
  <si>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</si>
  <si>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</si>
  <si>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</si>
  <si>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</si>
  <si>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</si>
  <si>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</si>
  <si>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</si>
  <si>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</si>
  <si>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</si>
  <si>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</si>
  <si>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</si>
  <si>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</si>
  <si>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</si>
  <si>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</si>
  <si>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</si>
  <si>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</si>
  <si>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</si>
  <si>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</si>
  <si>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</si>
  <si>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</si>
  <si>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</si>
  <si>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</si>
  <si>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</si>
  <si>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</si>
  <si>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</si>
  <si>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</si>
  <si>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</si>
  <si>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</si>
  <si>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</si>
  <si>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</si>
  <si>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</si>
  <si>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</si>
  <si>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</si>
  <si>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</si>
  <si>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</si>
  <si>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</si>
  <si>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</si>
  <si>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</si>
  <si>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</si>
  <si>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</si>
  <si>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</si>
  <si>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</si>
  <si>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</si>
  <si>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</si>
  <si>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</si>
  <si>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</si>
  <si>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</si>
  <si>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</si>
  <si>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</si>
  <si>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</si>
  <si>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</si>
  <si>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</si>
  <si>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</si>
  <si>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</si>
  <si>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</si>
  <si>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</si>
  <si>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</si>
  <si>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</si>
  <si>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</si>
  <si>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</si>
  <si>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</si>
  <si>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</si>
  <si>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</si>
  <si>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</si>
  <si>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</si>
  <si>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</si>
  <si>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</si>
  <si>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</si>
  <si>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</si>
  <si>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</si>
  <si>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</si>
  <si>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</si>
  <si>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</si>
  <si>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</si>
  <si>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</si>
  <si>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</si>
  <si>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</si>
  <si>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</si>
  <si>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</si>
  <si>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</si>
  <si>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</si>
  <si>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</si>
  <si>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</si>
  <si>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</si>
  <si>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</si>
  <si>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</si>
  <si>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</si>
  <si>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</si>
  <si>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</si>
  <si>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</si>
  <si>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</si>
  <si>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</si>
  <si>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</si>
  <si>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</si>
  <si>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</si>
  <si>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</si>
  <si>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</si>
  <si>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</si>
  <si>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</si>
  <si>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</si>
  <si>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</si>
  <si>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</si>
  <si>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</si>
  <si>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</si>
  <si>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</si>
  <si>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</si>
  <si>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</si>
  <si>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</si>
  <si>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</si>
  <si>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</si>
  <si>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</si>
  <si>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</si>
  <si>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</si>
  <si>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</si>
  <si>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</si>
  <si>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</si>
  <si>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</si>
  <si>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</si>
  <si>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</si>
  <si>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</si>
  <si>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</si>
  <si>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</si>
  <si>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</si>
  <si>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</si>
  <si>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</si>
  <si>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</si>
  <si>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</si>
  <si>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</si>
  <si>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</si>
  <si>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</si>
  <si>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</si>
  <si>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</si>
  <si>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</si>
  <si>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</si>
  <si>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</si>
  <si>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</si>
  <si>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</si>
  <si>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</si>
  <si>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</si>
  <si>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</si>
  <si>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</si>
  <si>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</si>
  <si>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</si>
  <si>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</si>
  <si>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</si>
  <si>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</si>
  <si>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</si>
  <si>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</si>
  <si>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</si>
  <si>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</si>
  <si>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</si>
  <si>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</si>
  <si>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</si>
  <si>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</si>
  <si>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</si>
  <si>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</si>
  <si>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</si>
  <si>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</si>
  <si>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</si>
  <si>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</si>
  <si>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</si>
  <si>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</si>
  <si>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</si>
  <si>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</si>
  <si>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</si>
  <si>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</si>
  <si>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</si>
  <si>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</si>
  <si>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</si>
  <si>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</si>
  <si>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</si>
  <si>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</si>
  <si>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</si>
  <si>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</si>
  <si>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</si>
  <si>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</si>
  <si>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</si>
  <si>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</si>
  <si>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</si>
  <si>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</si>
  <si>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</si>
  <si>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</si>
  <si>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</si>
  <si>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</si>
  <si>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</si>
  <si>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</si>
  <si>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</si>
  <si>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</si>
  <si>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</si>
  <si>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</si>
  <si>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</si>
  <si>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</si>
  <si>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</si>
  <si>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</si>
  <si>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</si>
  <si>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</si>
  <si>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</si>
  <si>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</si>
  <si>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</si>
  <si>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</si>
  <si>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</si>
  <si>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</si>
  <si>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</si>
  <si>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</si>
  <si>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</si>
  <si>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</si>
  <si>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</si>
  <si>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</si>
  <si>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</si>
  <si>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</si>
  <si>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</si>
  <si>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</si>
  <si>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</si>
  <si>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</si>
  <si>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</si>
  <si>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</si>
  <si>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</si>
  <si>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</si>
  <si>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</si>
  <si>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</si>
  <si>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</si>
  <si>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</si>
  <si>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</si>
  <si>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</si>
  <si>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</si>
  <si>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</si>
  <si>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</si>
  <si>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</si>
  <si>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</si>
  <si>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</si>
  <si>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</si>
  <si>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</si>
  <si>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</si>
  <si>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</si>
  <si>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</si>
  <si>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</si>
  <si>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</si>
  <si>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</si>
  <si>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</si>
  <si>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</si>
  <si>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</si>
  <si>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</si>
  <si>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</si>
  <si>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</si>
  <si>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</si>
  <si>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</si>
  <si>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</si>
  <si>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</si>
  <si>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</si>
  <si>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</si>
  <si>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</si>
  <si>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</si>
  <si>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</si>
  <si>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</si>
  <si>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</si>
  <si>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</si>
  <si>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</si>
  <si>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</si>
  <si>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</si>
  <si>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</si>
  <si>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</si>
  <si>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</si>
  <si>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</si>
  <si>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</si>
  <si>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</si>
  <si>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</si>
  <si>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</si>
  <si>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</si>
  <si>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</si>
  <si>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</si>
  <si>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</si>
  <si>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</si>
  <si>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</si>
  <si>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</si>
  <si>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</si>
  <si>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</si>
  <si>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</si>
  <si>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</si>
  <si>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</si>
  <si>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</si>
  <si>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</si>
  <si>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</si>
  <si>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</si>
  <si>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</si>
  <si>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</si>
  <si>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</si>
  <si>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</si>
  <si>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</si>
  <si>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</si>
  <si>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</si>
  <si>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</si>
  <si>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</si>
  <si>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</si>
  <si>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</si>
  <si>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</si>
  <si>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</si>
  <si>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</si>
  <si>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</si>
  <si>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</si>
  <si>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</si>
  <si>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</si>
  <si>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</si>
  <si>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</si>
  <si>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</si>
  <si>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</si>
  <si>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</si>
  <si>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</si>
  <si>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</si>
  <si>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</si>
  <si>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</si>
  <si>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</si>
  <si>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</si>
  <si>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</si>
  <si>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</si>
  <si>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</si>
  <si>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</si>
  <si>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</si>
  <si>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</si>
  <si>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</si>
  <si>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</si>
  <si>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</si>
  <si>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</si>
  <si>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</si>
  <si>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</si>
  <si>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</si>
  <si>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</si>
  <si>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</si>
  <si>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</si>
  <si>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</si>
  <si>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</si>
  <si>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</si>
  <si>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</si>
  <si>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</si>
  <si>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</si>
  <si>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</si>
  <si>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</si>
  <si>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</si>
  <si>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</si>
  <si>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</si>
  <si>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</si>
  <si>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</si>
  <si>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</si>
  <si>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</si>
  <si>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</si>
  <si>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</si>
  <si>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</si>
  <si>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</si>
  <si>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</si>
  <si>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</si>
  <si>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</si>
  <si>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</si>
  <si>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</si>
  <si>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</si>
  <si>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</si>
  <si>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</si>
  <si>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</si>
  <si>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</si>
  <si>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</si>
  <si>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</si>
  <si>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</si>
  <si>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</si>
  <si>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</si>
  <si>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</si>
  <si>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</si>
  <si>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</si>
  <si>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</si>
  <si>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</si>
  <si>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</si>
  <si>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</si>
  <si>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</si>
  <si>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</si>
  <si>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</si>
  <si>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</si>
  <si>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</si>
  <si>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</si>
  <si>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</si>
  <si>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</si>
  <si>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</si>
  <si>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</si>
  <si>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</si>
  <si>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</si>
  <si>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</si>
  <si>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</si>
  <si>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</si>
  <si>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</si>
  <si>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</si>
  <si>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</si>
  <si>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</si>
  <si>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</si>
  <si>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</si>
  <si>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</si>
  <si>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</si>
  <si>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</si>
  <si>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</si>
  <si>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</si>
  <si>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</si>
  <si>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</si>
  <si>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</si>
  <si>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</si>
  <si>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</si>
  <si>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</si>
  <si>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</si>
  <si>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</si>
  <si>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</si>
  <si>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</si>
  <si>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</si>
  <si>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</si>
  <si>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</si>
  <si>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</si>
  <si>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</si>
  <si>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</si>
  <si>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</si>
  <si>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</si>
  <si>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</si>
  <si>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</si>
  <si>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</si>
  <si>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</si>
  <si>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</si>
  <si>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</si>
  <si>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</si>
  <si>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</si>
  <si>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</si>
  <si>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</si>
  <si>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</si>
  <si>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</si>
  <si>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</si>
  <si>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</si>
  <si>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</si>
  <si>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</si>
  <si>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</si>
  <si>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</si>
  <si>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</si>
  <si>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</si>
  <si>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</si>
  <si>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</si>
  <si>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</si>
  <si>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</si>
  <si>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</si>
  <si>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</si>
  <si>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</si>
  <si>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</si>
  <si>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</si>
  <si>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</si>
  <si>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</si>
  <si>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</si>
  <si>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</si>
  <si>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</si>
  <si>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</si>
  <si>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</si>
  <si>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</si>
  <si>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</si>
  <si>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</si>
  <si>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</si>
  <si>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</si>
  <si>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</si>
  <si>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</si>
  <si>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</si>
  <si>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</si>
  <si>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</si>
  <si>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</si>
  <si>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</si>
  <si>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</si>
  <si>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</si>
  <si>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</si>
  <si>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</si>
  <si>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</si>
  <si>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</si>
  <si>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</si>
  <si>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</si>
  <si>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</si>
  <si>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</si>
  <si>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</si>
  <si>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</si>
  <si>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</si>
  <si>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</si>
  <si>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</si>
  <si>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</si>
  <si>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</si>
  <si>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</si>
  <si>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</si>
  <si>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</si>
  <si>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</si>
  <si>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</si>
  <si>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</si>
  <si>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</si>
  <si>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</si>
  <si>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</si>
  <si>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</si>
  <si>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</si>
  <si>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</si>
  <si>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</si>
  <si>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</si>
  <si>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</si>
  <si>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</si>
  <si>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</si>
  <si>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</si>
  <si>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</si>
  <si>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</si>
  <si>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</si>
  <si>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</si>
  <si>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</si>
  <si>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</si>
  <si>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</si>
  <si>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</si>
  <si>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</si>
  <si>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</si>
  <si>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</si>
  <si>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</si>
  <si>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</si>
  <si>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</si>
  <si>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</si>
  <si>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</si>
  <si>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</si>
  <si>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</si>
  <si>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</si>
  <si>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</si>
  <si>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</si>
  <si>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</si>
  <si>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</si>
  <si>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</si>
  <si>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</si>
  <si>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</si>
  <si>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</si>
  <si>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</si>
  <si>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</si>
  <si>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</si>
  <si>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</si>
  <si>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</si>
  <si>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</si>
  <si>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</si>
  <si>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</si>
  <si>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</si>
  <si>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</si>
  <si>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</si>
  <si>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</si>
  <si>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</si>
  <si>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</si>
  <si>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</si>
  <si>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</si>
  <si>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</si>
  <si>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</si>
  <si>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</si>
  <si>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</si>
  <si>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</si>
  <si>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</si>
  <si>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</si>
  <si>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</si>
  <si>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</si>
  <si>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</si>
  <si>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</si>
  <si>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</si>
  <si>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</si>
  <si>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</si>
  <si>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</si>
  <si>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</si>
  <si>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</si>
  <si>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</si>
  <si>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</si>
  <si>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</si>
  <si>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</si>
  <si>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</si>
  <si>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</si>
  <si>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</si>
  <si>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</si>
  <si>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</si>
  <si>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</si>
  <si>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</si>
  <si>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</si>
  <si>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</si>
  <si>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</si>
  <si>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</si>
  <si>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</si>
  <si>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</si>
  <si>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</si>
  <si>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</si>
  <si>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</si>
  <si>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</si>
  <si>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</si>
  <si>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</si>
  <si>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</si>
  <si>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</si>
  <si>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</si>
  <si>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</si>
  <si>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</si>
  <si>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</si>
  <si>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</si>
  <si>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</si>
  <si>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</si>
  <si>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</si>
  <si>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</si>
  <si>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</si>
  <si>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</si>
  <si>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</si>
  <si>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</si>
  <si>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</si>
  <si>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</si>
  <si>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</si>
  <si>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</si>
  <si>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</si>
  <si>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</si>
  <si>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</si>
  <si>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</si>
  <si>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</si>
  <si>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</si>
  <si>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</si>
  <si>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</si>
  <si>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</si>
  <si>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</si>
  <si>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</si>
  <si>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</si>
  <si>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</si>
  <si>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</si>
  <si>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</si>
  <si>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</si>
  <si>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</si>
  <si>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</si>
  <si>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</si>
  <si>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</si>
  <si>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</si>
  <si>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</si>
  <si>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</si>
  <si>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</si>
  <si>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</si>
  <si>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</si>
  <si>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</si>
  <si>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</si>
  <si>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</si>
  <si>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</si>
  <si>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</si>
  <si>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</si>
  <si>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</si>
  <si>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</si>
  <si>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</si>
  <si>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</si>
  <si>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</si>
  <si>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</si>
  <si>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</si>
  <si>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</si>
  <si>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</si>
  <si>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</si>
  <si>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</si>
  <si>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</si>
  <si>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</si>
  <si>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</si>
  <si>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</si>
  <si>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</si>
  <si>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</si>
  <si>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</si>
  <si>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</si>
  <si>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</si>
  <si>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</si>
  <si>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</si>
  <si>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</si>
  <si>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</si>
  <si>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</si>
  <si>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</si>
  <si>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</si>
  <si>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</si>
  <si>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</si>
  <si>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</si>
  <si>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</si>
  <si>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</si>
  <si>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</si>
  <si>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</si>
  <si>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</si>
  <si>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</si>
  <si>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</si>
  <si>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</si>
  <si>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</si>
  <si>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</si>
  <si>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</si>
  <si>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</si>
  <si>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</si>
  <si>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</si>
  <si>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</si>
  <si>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</si>
  <si>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</si>
  <si>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</si>
  <si>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</si>
  <si>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</si>
  <si>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</si>
  <si>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</si>
  <si>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</si>
  <si>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</si>
  <si>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</si>
  <si>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</si>
  <si>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</si>
  <si>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</si>
  <si>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</si>
  <si>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</si>
  <si>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</si>
  <si>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</si>
  <si>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</si>
  <si>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</si>
  <si>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</si>
  <si>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</si>
  <si>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</si>
  <si>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</si>
  <si>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</si>
  <si>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</si>
  <si>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</si>
  <si>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</si>
  <si>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</si>
  <si>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</si>
  <si>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</si>
  <si>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</si>
  <si>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</si>
  <si>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</si>
  <si>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</si>
  <si>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</si>
  <si>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</si>
  <si>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</si>
  <si>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</si>
  <si>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</si>
  <si>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</si>
  <si>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</si>
  <si>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</si>
  <si>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</si>
  <si>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</si>
  <si>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</si>
  <si>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</si>
  <si>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</si>
  <si>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</si>
  <si>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</si>
  <si>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</si>
  <si>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</si>
  <si>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</si>
  <si>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</si>
  <si>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</si>
  <si>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</si>
  <si>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</si>
  <si>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</si>
  <si>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</si>
  <si>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</si>
  <si>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</si>
  <si>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</si>
  <si>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</si>
  <si>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</si>
  <si>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</si>
  <si>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</si>
  <si>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</si>
  <si>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</si>
  <si>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</si>
  <si>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</si>
  <si>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</si>
  <si>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</si>
  <si>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</si>
  <si>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</si>
  <si>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</si>
  <si>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</si>
  <si>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</si>
  <si>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</si>
  <si>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</si>
  <si>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</si>
  <si>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</si>
  <si>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</si>
  <si>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</si>
  <si>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</si>
  <si>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</si>
  <si>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</si>
  <si>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</si>
  <si>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</si>
  <si>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</si>
  <si>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</si>
  <si>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</si>
  <si>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</si>
  <si>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</si>
  <si>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</si>
  <si>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</si>
  <si>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</si>
  <si>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</si>
  <si>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</si>
  <si>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</si>
  <si>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</si>
  <si>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</si>
  <si>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</si>
  <si>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</si>
  <si>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</si>
  <si>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</si>
  <si>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</si>
  <si>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</si>
  <si>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</si>
  <si>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</si>
  <si>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</si>
  <si>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</si>
  <si>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</si>
  <si>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</si>
  <si>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</si>
  <si>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</si>
  <si>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</si>
  <si>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</si>
  <si>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</si>
  <si>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</si>
  <si>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</si>
  <si>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</si>
  <si>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</si>
  <si>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</si>
  <si>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</si>
  <si>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</si>
  <si>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</si>
  <si>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</si>
  <si>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</si>
  <si>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</si>
  <si>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</si>
  <si>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</si>
  <si>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</si>
  <si>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</si>
  <si>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</si>
  <si>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</si>
  <si>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</si>
  <si>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</si>
  <si>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</si>
  <si>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</si>
  <si>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</si>
  <si>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</si>
  <si>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</si>
  <si>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</si>
  <si>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</si>
  <si>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</si>
  <si>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</si>
  <si>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</si>
  <si>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</si>
  <si>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</si>
  <si>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</si>
  <si>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</si>
  <si>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</si>
  <si>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</si>
  <si>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</si>
  <si>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</si>
  <si>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</si>
  <si>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</si>
  <si>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</si>
  <si>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</si>
  <si>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</si>
  <si>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</si>
  <si>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</si>
  <si>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</si>
  <si>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</si>
  <si>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</si>
  <si>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</si>
  <si>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</si>
  <si>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</si>
  <si>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</si>
  <si>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</si>
  <si>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</si>
  <si>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</si>
  <si>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</si>
  <si>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</si>
  <si>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</si>
  <si>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</si>
  <si>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</si>
  <si>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</si>
  <si>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</si>
  <si>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</si>
  <si>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</si>
  <si>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</si>
  <si>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</si>
  <si>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</si>
  <si>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</si>
  <si>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</si>
  <si>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</si>
  <si>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</si>
  <si>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</si>
  <si>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</si>
  <si>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</si>
  <si>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</si>
  <si>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</si>
  <si>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</si>
  <si>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</si>
  <si>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</si>
  <si>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</si>
  <si>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</si>
  <si>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</si>
  <si>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</si>
  <si>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</si>
  <si>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</si>
  <si>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</si>
  <si>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</si>
  <si>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</si>
  <si>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</si>
  <si>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</si>
  <si>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</si>
  <si>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</si>
  <si>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</si>
  <si>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</si>
  <si>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</si>
  <si>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</si>
  <si>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</si>
  <si>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</si>
  <si>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</si>
  <si>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</si>
  <si>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</si>
  <si>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</si>
  <si>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</si>
  <si>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</si>
  <si>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</si>
  <si>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</si>
  <si>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</si>
  <si>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</si>
  <si>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</si>
  <si>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</si>
  <si>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</si>
  <si>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</si>
  <si>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</si>
  <si>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</si>
  <si>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</si>
  <si>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</si>
  <si>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</si>
  <si>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</si>
  <si>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</si>
  <si>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</si>
  <si>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</si>
  <si>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</si>
  <si>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</si>
  <si>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</si>
  <si>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</si>
  <si>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</si>
  <si>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</si>
  <si>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</si>
  <si>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</si>
  <si>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</si>
  <si>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</si>
  <si>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</si>
  <si>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</si>
  <si>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</si>
  <si>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</si>
  <si>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</si>
  <si>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</si>
  <si>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</si>
  <si>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</si>
  <si>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</si>
  <si>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</si>
  <si>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</si>
  <si>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</si>
  <si>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</si>
  <si>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</si>
  <si>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</si>
  <si>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</si>
  <si>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</si>
  <si>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</si>
  <si>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</si>
  <si>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</si>
  <si>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</si>
  <si>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</si>
  <si>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</si>
  <si>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</si>
  <si>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</si>
  <si>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</si>
  <si>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</si>
  <si>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</si>
  <si>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</si>
  <si>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</si>
  <si>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</si>
  <si>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</si>
  <si>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</si>
  <si>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</si>
  <si>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</si>
  <si>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</si>
  <si>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</si>
  <si>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</si>
  <si>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</si>
  <si>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</si>
  <si>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</si>
  <si>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</si>
  <si>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</si>
  <si>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</si>
  <si>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</si>
  <si>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</si>
  <si>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</si>
  <si>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</si>
  <si>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</si>
  <si>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</si>
  <si>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</si>
  <si>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</si>
  <si>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</si>
  <si>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</si>
  <si>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</si>
  <si>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</si>
  <si>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</si>
  <si>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</si>
  <si>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</si>
  <si>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</si>
  <si>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</si>
  <si>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</si>
  <si>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</si>
  <si>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</si>
  <si>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</si>
  <si>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</si>
  <si>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</si>
  <si>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</si>
  <si>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</si>
  <si>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</si>
  <si>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</si>
  <si>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</si>
  <si>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</si>
  <si>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</si>
  <si>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</si>
  <si>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</si>
  <si>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</si>
  <si>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</si>
  <si>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</si>
  <si>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</si>
  <si>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</si>
  <si>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</si>
  <si>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</si>
  <si>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</si>
  <si>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</si>
  <si>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</si>
  <si>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</si>
  <si>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</si>
  <si>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</si>
  <si>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</si>
  <si>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</si>
  <si>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</si>
  <si>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</si>
  <si>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</si>
  <si>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</si>
  <si>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</si>
  <si>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</si>
  <si>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</si>
  <si>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</si>
  <si>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</si>
  <si>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</si>
  <si>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</si>
  <si>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</si>
  <si>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</si>
  <si>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</si>
  <si>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</si>
  <si>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</si>
  <si>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</si>
  <si>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</si>
  <si>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</si>
  <si>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</si>
  <si>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</si>
  <si>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</si>
  <si>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</si>
  <si>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</si>
  <si>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</si>
  <si>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</si>
  <si>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</si>
  <si>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</si>
  <si>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</si>
  <si>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</si>
  <si>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</si>
  <si>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</si>
  <si>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</si>
  <si>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</si>
  <si>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</si>
  <si>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</si>
  <si>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</si>
  <si>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</si>
  <si>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</si>
  <si>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</si>
  <si>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</si>
  <si>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</si>
  <si>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</si>
  <si>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</si>
  <si>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</si>
  <si>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</si>
  <si>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</si>
  <si>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</si>
  <si>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</si>
  <si>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</si>
  <si>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</si>
  <si>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</si>
  <si>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</si>
  <si>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</si>
  <si>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</si>
  <si>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</si>
  <si>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</si>
  <si>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</si>
  <si>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</si>
  <si>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</si>
  <si>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</si>
  <si>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</si>
  <si>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</si>
  <si>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</si>
  <si>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</si>
  <si>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</si>
  <si>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</si>
  <si>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</si>
  <si>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</si>
  <si>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</si>
  <si>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</si>
  <si>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</si>
  <si>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</si>
  <si>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</si>
  <si>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</si>
  <si>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</si>
  <si>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</si>
  <si>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</si>
  <si>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</si>
  <si>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</si>
  <si>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</si>
  <si>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</si>
  <si>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</si>
  <si>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</si>
  <si>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</si>
  <si>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</si>
  <si>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</si>
  <si>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</si>
  <si>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</si>
  <si>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</si>
  <si>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</si>
  <si>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</si>
  <si>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</si>
  <si>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</si>
  <si>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</si>
  <si>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</si>
  <si>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</si>
  <si>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</si>
  <si>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</si>
  <si>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</si>
  <si>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</si>
  <si>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</si>
  <si>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</si>
  <si>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</si>
  <si>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</si>
  <si>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</si>
  <si>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</si>
  <si>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</si>
  <si>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</si>
  <si>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</si>
  <si>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</si>
  <si>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</si>
  <si>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</si>
  <si>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</si>
  <si>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</si>
  <si>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</si>
  <si>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</si>
  <si>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</si>
  <si>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</si>
  <si>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</si>
  <si>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</si>
  <si>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</si>
  <si>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</si>
  <si>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</si>
  <si>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</si>
  <si>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</si>
  <si>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</si>
  <si>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</si>
  <si>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</si>
  <si>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</si>
  <si>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</si>
  <si>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</si>
  <si>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</si>
  <si>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</si>
  <si>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</si>
  <si>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</si>
  <si>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</si>
  <si>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</si>
  <si>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</si>
  <si>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</si>
  <si>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</si>
  <si>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</si>
  <si>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</si>
  <si>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</si>
  <si>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</si>
  <si>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</si>
  <si>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</si>
  <si>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</si>
  <si>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</si>
  <si>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</si>
  <si>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</si>
  <si>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</si>
  <si>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</si>
  <si>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</si>
  <si>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</si>
  <si>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</si>
  <si>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</si>
  <si>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</si>
  <si>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</si>
  <si>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</si>
  <si>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</si>
  <si>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</si>
  <si>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</si>
  <si>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</si>
  <si>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</si>
  <si>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</si>
  <si>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</si>
  <si>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</si>
  <si>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</si>
  <si>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</si>
  <si>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</si>
  <si>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</si>
  <si>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</si>
  <si>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</si>
  <si>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</si>
  <si>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</si>
  <si>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</si>
  <si>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</si>
  <si>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</si>
  <si>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</si>
  <si>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</si>
  <si>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</si>
  <si>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</si>
  <si>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</si>
  <si>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</si>
  <si>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</si>
  <si>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</si>
  <si>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</si>
  <si>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</si>
  <si>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</si>
  <si>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</si>
  <si>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</si>
  <si>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</si>
  <si>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</si>
  <si>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</si>
  <si>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</si>
  <si>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</si>
  <si>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</si>
  <si>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</si>
  <si>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</si>
  <si>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</si>
  <si>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</si>
  <si>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</si>
  <si>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</si>
  <si>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</si>
  <si>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</si>
  <si>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</si>
  <si>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</si>
  <si>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</si>
  <si>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</si>
  <si>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</si>
  <si>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</si>
  <si>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</si>
  <si>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</si>
  <si>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</si>
  <si>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</si>
  <si>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</si>
  <si>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</si>
  <si>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</si>
  <si>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</si>
  <si>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</si>
  <si>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</si>
  <si>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</si>
  <si>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</si>
  <si>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</si>
  <si>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</si>
  <si>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</si>
  <si>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</si>
  <si>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</si>
  <si>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</si>
  <si>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</si>
  <si>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</si>
  <si>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</si>
  <si>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</si>
  <si>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</si>
  <si>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</si>
  <si>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</si>
  <si>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</si>
  <si>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</si>
  <si>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</si>
  <si>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</si>
  <si>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</si>
  <si>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</si>
  <si>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</si>
  <si>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</si>
  <si>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</si>
  <si>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</si>
  <si>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</si>
  <si>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</si>
  <si>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</si>
  <si>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</si>
  <si>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</si>
  <si>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</si>
  <si>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</si>
  <si>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</si>
  <si>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</si>
  <si>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</si>
  <si>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</si>
  <si>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</si>
  <si>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</si>
  <si>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</si>
  <si>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</si>
  <si>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</si>
  <si>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</si>
  <si>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</si>
  <si>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</si>
  <si>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</si>
  <si>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</si>
  <si>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</si>
  <si>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</si>
  <si>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</si>
  <si>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</si>
  <si>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</si>
  <si>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</si>
  <si>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</si>
  <si>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</si>
  <si>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</si>
  <si>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</si>
  <si>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</si>
  <si>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</si>
  <si>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</si>
  <si>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</si>
  <si>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</si>
  <si>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</si>
  <si>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</si>
  <si>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</si>
  <si>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</si>
  <si>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</si>
  <si>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</si>
  <si>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</si>
  <si>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</si>
  <si>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</si>
  <si>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</si>
  <si>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</si>
  <si>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</si>
  <si>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</si>
  <si>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</si>
  <si>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</si>
  <si>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</si>
  <si>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</si>
  <si>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</si>
  <si>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</si>
  <si>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</si>
  <si>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</si>
  <si>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</si>
  <si>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</si>
  <si>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</si>
  <si>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</si>
  <si>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</si>
  <si>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</si>
  <si>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</si>
  <si>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</si>
  <si>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</si>
  <si>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</si>
  <si>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</si>
  <si>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</si>
  <si>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</si>
  <si>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</si>
  <si>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</si>
  <si>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</si>
  <si>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</si>
  <si>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</si>
  <si>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</si>
  <si>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</si>
  <si>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</si>
  <si>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</si>
  <si>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</si>
  <si>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</si>
  <si>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</si>
  <si>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</si>
  <si>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</si>
  <si>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</si>
  <si>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</si>
  <si>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</si>
  <si>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</si>
  <si>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</si>
  <si>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</si>
  <si>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</si>
  <si>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</si>
  <si>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</si>
  <si>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</si>
  <si>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</si>
  <si>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</si>
  <si>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</si>
  <si>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</si>
  <si>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</si>
  <si>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</si>
  <si>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</si>
  <si>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</si>
  <si>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</si>
  <si>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</si>
  <si>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</si>
  <si>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</si>
  <si>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</si>
  <si>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</si>
  <si>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</si>
  <si>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</si>
  <si>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</si>
  <si>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</si>
  <si>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</si>
  <si>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</si>
  <si>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</si>
  <si>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</si>
  <si>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</si>
  <si>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</si>
  <si>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</si>
  <si>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</si>
  <si>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</si>
  <si>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</si>
  <si>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</si>
  <si>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</si>
  <si>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</si>
  <si>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</si>
  <si>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</si>
  <si>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</si>
  <si>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</si>
  <si>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</si>
  <si>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</si>
  <si>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</si>
  <si>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</si>
  <si>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</si>
  <si>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</si>
  <si>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</si>
  <si>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</si>
  <si>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</si>
  <si>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</si>
  <si>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</si>
  <si>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</si>
  <si>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</si>
  <si>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</si>
  <si>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</si>
  <si>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</si>
  <si>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</si>
  <si>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</si>
  <si>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</si>
  <si>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</si>
  <si>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</si>
  <si>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</si>
  <si>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</si>
  <si>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</si>
  <si>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</si>
  <si>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</si>
  <si>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</si>
  <si>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</si>
  <si>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</si>
  <si>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</si>
  <si>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</si>
  <si>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</si>
  <si>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</si>
  <si>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</si>
  <si>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</si>
  <si>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</si>
  <si>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</si>
  <si>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</si>
  <si>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</si>
  <si>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</si>
  <si>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</si>
  <si>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</si>
  <si>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</si>
  <si>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</si>
  <si>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</si>
  <si>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</si>
  <si>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</si>
  <si>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</si>
  <si>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</si>
  <si>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</si>
  <si>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</si>
  <si>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</si>
  <si>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</si>
  <si>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</si>
  <si>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</si>
  <si>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</si>
  <si>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</si>
  <si>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</si>
  <si>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</si>
  <si>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</si>
  <si>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</si>
  <si>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</si>
  <si>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</si>
  <si>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</si>
  <si>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</si>
  <si>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</si>
  <si>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</si>
  <si>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</si>
  <si>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</si>
  <si>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</si>
  <si>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</si>
  <si>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</si>
  <si>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</si>
  <si>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</si>
  <si>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</si>
  <si>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</si>
  <si>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</si>
  <si>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</si>
  <si>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</si>
  <si>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</si>
  <si>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</si>
  <si>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</si>
  <si>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</si>
  <si>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</si>
  <si>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</si>
  <si>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</si>
  <si>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</si>
  <si>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</si>
  <si>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</si>
  <si>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</si>
  <si>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</si>
  <si>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</si>
  <si>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</si>
  <si>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</si>
  <si>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</si>
  <si>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</si>
  <si>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</si>
  <si>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</si>
  <si>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</si>
  <si>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</si>
  <si>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</si>
  <si>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</si>
  <si>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</si>
  <si>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</si>
  <si>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</si>
  <si>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</si>
  <si>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</si>
  <si>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</si>
  <si>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</si>
  <si>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</si>
  <si>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</si>
  <si>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</si>
  <si>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</si>
  <si>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</si>
  <si>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</si>
  <si>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</si>
  <si>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</si>
  <si>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</si>
  <si>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</si>
  <si>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</si>
  <si>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</si>
  <si>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</si>
  <si>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</si>
  <si>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</si>
  <si>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</si>
  <si>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</si>
  <si>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</si>
  <si>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</si>
  <si>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</si>
  <si>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</si>
  <si>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</si>
  <si>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</si>
  <si>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</si>
  <si>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</si>
  <si>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</si>
  <si>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</si>
  <si>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</si>
  <si>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</si>
  <si>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</si>
  <si>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</si>
  <si>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</si>
  <si>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</si>
  <si>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</si>
  <si>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</si>
  <si>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</si>
  <si>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</si>
  <si>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</si>
  <si>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</si>
  <si>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</si>
  <si>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</si>
  <si>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</si>
  <si>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</si>
  <si>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</si>
  <si>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</si>
  <si>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</si>
  <si>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</si>
  <si>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</si>
  <si>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</si>
  <si>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</si>
  <si>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</si>
  <si>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</si>
  <si>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</si>
  <si>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</si>
  <si>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</si>
  <si>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</si>
  <si>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</si>
  <si>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</si>
  <si>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</si>
  <si>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</si>
  <si>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</si>
  <si>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</si>
  <si>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</si>
  <si>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</si>
  <si>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</si>
  <si>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</si>
  <si>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</si>
  <si>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</si>
  <si>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</si>
  <si>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</si>
  <si>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</si>
  <si>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</si>
  <si>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</si>
  <si>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</si>
  <si>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</si>
  <si>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</si>
  <si>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</si>
  <si>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</si>
  <si>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</si>
  <si>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</si>
  <si>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</si>
  <si>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</si>
  <si>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</si>
  <si>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</si>
  <si>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</si>
  <si>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</si>
  <si>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</si>
  <si>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</si>
  <si>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</si>
  <si>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</si>
  <si>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</si>
  <si>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</si>
  <si>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</si>
  <si>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</si>
  <si>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</si>
  <si>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</si>
  <si>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</si>
  <si>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</si>
  <si>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</si>
  <si>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</si>
  <si>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</si>
  <si>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</si>
  <si>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</si>
  <si>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</si>
  <si>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</si>
  <si>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</si>
  <si>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</si>
  <si>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</si>
  <si>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</si>
  <si>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</si>
  <si>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</si>
  <si>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</si>
  <si>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</si>
  <si>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</si>
  <si>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</si>
  <si>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</si>
  <si>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</si>
  <si>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</si>
  <si>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</si>
  <si>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</si>
  <si>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</si>
  <si>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</si>
  <si>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</si>
  <si>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</si>
  <si>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</si>
  <si>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</si>
  <si>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</si>
  <si>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</si>
  <si>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</si>
  <si>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</si>
  <si>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</si>
  <si>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</si>
  <si>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</si>
  <si>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</si>
  <si>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</si>
  <si>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</si>
  <si>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</si>
  <si>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</si>
  <si>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</si>
  <si>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</si>
  <si>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</si>
  <si>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</si>
  <si>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</si>
  <si>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</si>
  <si>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</si>
  <si>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</si>
  <si>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</si>
  <si>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</si>
  <si>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</si>
  <si>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</si>
  <si>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</si>
  <si>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</si>
  <si>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</si>
  <si>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</si>
  <si>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</si>
  <si>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</si>
  <si>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</si>
  <si>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</si>
  <si>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</si>
  <si>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</si>
  <si>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</si>
  <si>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</si>
  <si>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</si>
  <si>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</si>
  <si>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</si>
  <si>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</si>
  <si>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</si>
  <si>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</si>
  <si>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</si>
  <si>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</si>
  <si>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</si>
  <si>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</si>
  <si>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</si>
  <si>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</si>
  <si>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</si>
  <si>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</si>
  <si>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</si>
  <si>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</si>
  <si>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</si>
  <si>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</si>
  <si>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</si>
  <si>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</si>
  <si>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</si>
  <si>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</si>
  <si>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</si>
  <si>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</si>
  <si>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</si>
  <si>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</si>
  <si>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</si>
  <si>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</si>
  <si>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</si>
  <si>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</si>
  <si>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</si>
  <si>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</si>
  <si>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</si>
  <si>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</si>
  <si>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</si>
  <si>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</si>
  <si>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</si>
  <si>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</si>
  <si>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</si>
  <si>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</si>
  <si>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</si>
  <si>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</si>
  <si>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</si>
  <si>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</si>
  <si>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</si>
  <si>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</si>
  <si>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</si>
  <si>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</si>
  <si>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</si>
  <si>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</si>
  <si>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</si>
  <si>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</si>
  <si>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</si>
  <si>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</si>
  <si>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</si>
  <si>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</si>
  <si>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</si>
  <si>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</si>
  <si>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</si>
  <si>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</si>
  <si>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</si>
  <si>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</si>
  <si>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</si>
  <si>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</si>
  <si>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</si>
  <si>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</si>
  <si>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</si>
  <si>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</si>
  <si>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</si>
  <si>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</si>
  <si>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</si>
  <si>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</si>
  <si>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</si>
  <si>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</si>
  <si>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</si>
  <si>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</si>
  <si>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</si>
  <si>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</si>
  <si>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</si>
  <si>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</si>
  <si>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</si>
  <si>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</si>
  <si>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</si>
  <si>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</si>
  <si>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</si>
  <si>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</si>
  <si>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</si>
  <si>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</si>
  <si>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</si>
  <si>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</si>
  <si>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</si>
  <si>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</si>
  <si>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</si>
  <si>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</si>
  <si>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</si>
  <si>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</si>
  <si>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</si>
  <si>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</si>
  <si>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</si>
  <si>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</si>
  <si>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</si>
  <si>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</si>
  <si>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</si>
  <si>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</si>
  <si>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</si>
  <si>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</si>
  <si>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</si>
  <si>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</si>
  <si>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</si>
  <si>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</si>
  <si>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</si>
  <si>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</si>
  <si>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</si>
  <si>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</si>
  <si>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</si>
  <si>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</si>
  <si>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</si>
  <si>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</si>
  <si>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</si>
  <si>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</si>
  <si>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</si>
  <si>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</si>
  <si>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</si>
  <si>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</si>
  <si>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</si>
  <si>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</si>
  <si>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</si>
  <si>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</si>
  <si>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</si>
  <si>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</si>
  <si>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</si>
  <si>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</si>
  <si>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</si>
  <si>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</si>
  <si>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</si>
  <si>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</si>
  <si>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</si>
  <si>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</si>
  <si>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</si>
  <si>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</si>
  <si>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</si>
  <si>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</si>
  <si>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</si>
  <si>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</si>
  <si>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</si>
  <si>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</si>
  <si>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</si>
  <si>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</si>
  <si>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</si>
  <si>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</si>
  <si>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</si>
  <si>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</si>
  <si>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</si>
  <si>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</si>
  <si>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</si>
  <si>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</si>
  <si>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</si>
  <si>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</si>
  <si>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</si>
  <si>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</si>
  <si>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</si>
  <si>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</si>
  <si>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</si>
  <si>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</si>
  <si>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</si>
  <si>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</si>
  <si>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</si>
  <si>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</si>
  <si>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</si>
  <si>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</si>
  <si>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</si>
  <si>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</si>
  <si>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</si>
  <si>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</si>
  <si>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</si>
  <si>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</si>
  <si>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</si>
  <si>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</si>
  <si>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</si>
  <si>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</si>
  <si>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</si>
  <si>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</si>
  <si>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</si>
  <si>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</si>
  <si>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</si>
  <si>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</si>
  <si>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</si>
  <si>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</si>
  <si>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</si>
  <si>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</si>
  <si>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</si>
  <si>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</si>
  <si>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</si>
  <si>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</si>
  <si>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</si>
  <si>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</si>
  <si>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</si>
  <si>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</si>
  <si>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</si>
  <si>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</si>
  <si>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</si>
  <si>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</si>
  <si>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</si>
  <si>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</si>
  <si>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</si>
  <si>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</si>
  <si>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</si>
  <si>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</si>
  <si>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</si>
  <si>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</si>
  <si>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</si>
  <si>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</si>
  <si>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</si>
  <si>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</si>
  <si>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</si>
  <si>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</si>
  <si>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</si>
  <si>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</si>
  <si>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</si>
  <si>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</si>
  <si>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</si>
  <si>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</si>
  <si>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</si>
  <si>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</si>
  <si>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</si>
  <si>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</si>
  <si>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</si>
  <si>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</si>
  <si>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</si>
  <si>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</si>
  <si>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</si>
  <si>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</si>
  <si>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</si>
  <si>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</si>
  <si>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</si>
  <si>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</si>
  <si>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</si>
  <si>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</si>
  <si>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</si>
  <si>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</si>
  <si>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</si>
  <si>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</si>
  <si>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</si>
  <si>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</si>
  <si>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</si>
  <si>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</si>
  <si>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</si>
  <si>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</si>
  <si>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</si>
  <si>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</si>
  <si>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</si>
  <si>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</si>
  <si>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</si>
  <si>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</si>
  <si>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</si>
  <si>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</si>
  <si>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</si>
  <si>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</si>
  <si>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</si>
  <si>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</si>
  <si>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</si>
  <si>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</si>
  <si>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</si>
  <si>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</si>
  <si>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</si>
  <si>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</si>
  <si>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</si>
  <si>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</si>
  <si>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</si>
  <si>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</si>
  <si>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</si>
  <si>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</si>
  <si>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</si>
  <si>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</si>
  <si>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</si>
  <si>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</si>
  <si>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</si>
  <si>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</si>
  <si>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</si>
  <si>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</si>
  <si>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</si>
  <si>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</si>
  <si>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</si>
  <si>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</si>
  <si>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</si>
  <si>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</si>
  <si>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</si>
  <si>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</si>
  <si>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</si>
  <si>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</si>
  <si>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</si>
  <si>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</si>
  <si>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</si>
  <si>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</si>
  <si>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</si>
  <si>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</si>
  <si>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</si>
  <si>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</si>
  <si>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</si>
  <si>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</si>
  <si>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</si>
  <si>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</si>
  <si>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</si>
  <si>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</si>
  <si>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</si>
  <si>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</si>
  <si>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</si>
  <si>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</si>
  <si>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</si>
  <si>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</si>
  <si>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</si>
  <si>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</si>
  <si>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</si>
  <si>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</si>
  <si>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</si>
  <si>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</si>
  <si>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</si>
  <si>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</si>
  <si>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</si>
  <si>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</si>
  <si>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</si>
  <si>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</si>
  <si>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</si>
  <si>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</si>
  <si>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</si>
  <si>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</si>
  <si>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</si>
  <si>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</si>
  <si>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</si>
  <si>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</si>
  <si>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</si>
  <si>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</si>
  <si>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</si>
  <si>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</si>
  <si>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</si>
  <si>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</si>
  <si>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</si>
  <si>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</si>
  <si>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</si>
  <si>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</si>
  <si>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</si>
  <si>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</si>
  <si>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</si>
  <si>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</si>
  <si>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</si>
  <si>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</si>
  <si>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</si>
  <si>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</si>
  <si>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</si>
  <si>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</si>
  <si>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</si>
  <si>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</si>
  <si>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</si>
  <si>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</si>
  <si>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</si>
  <si>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</si>
  <si>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</si>
  <si>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</si>
  <si>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</si>
  <si>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</si>
  <si>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</si>
  <si>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</si>
  <si>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</si>
  <si>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</si>
  <si>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</si>
  <si>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</si>
  <si>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</si>
  <si>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</si>
  <si>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</si>
  <si>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</si>
  <si>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</si>
  <si>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</si>
  <si>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</si>
  <si>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</si>
  <si>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</si>
  <si>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</si>
  <si>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</si>
  <si>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</si>
  <si>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</si>
  <si>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</si>
  <si>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</si>
  <si>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</si>
  <si>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</si>
  <si>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</si>
  <si>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</si>
  <si>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</si>
  <si>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</si>
  <si>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</si>
  <si>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</si>
  <si>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</si>
  <si>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</si>
  <si>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</si>
  <si>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</si>
  <si>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</si>
  <si>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</si>
  <si>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</si>
  <si>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</si>
  <si>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</si>
  <si>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</si>
  <si>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</si>
  <si>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</si>
  <si>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</si>
  <si>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</si>
  <si>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</si>
  <si>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</si>
  <si>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</si>
  <si>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</si>
  <si>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</si>
  <si>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</si>
  <si>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</si>
  <si>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</si>
  <si>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</si>
  <si>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</si>
  <si>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</si>
  <si>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</si>
  <si>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</si>
  <si>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</si>
  <si>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</si>
  <si>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</si>
  <si>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</si>
  <si>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</si>
  <si>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</si>
  <si>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</si>
  <si>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</si>
  <si>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</si>
  <si>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</si>
  <si>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</si>
  <si>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</si>
  <si>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</si>
  <si>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</si>
  <si>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</si>
  <si>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</si>
  <si>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</si>
  <si>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</si>
  <si>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</si>
  <si>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</si>
  <si>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</si>
  <si>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</si>
  <si>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</si>
  <si>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</si>
  <si>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</si>
  <si>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</si>
  <si>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</si>
  <si>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</si>
  <si>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</si>
  <si>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</si>
  <si>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</si>
  <si>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</si>
  <si>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</si>
  <si>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</si>
  <si>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</si>
  <si>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</si>
  <si>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</si>
  <si>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</si>
  <si>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</si>
  <si>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</si>
  <si>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</si>
  <si>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</si>
  <si>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</si>
  <si>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</si>
  <si>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</si>
  <si>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</si>
  <si>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</si>
  <si>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</si>
  <si>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</si>
  <si>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</si>
  <si>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</si>
  <si>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</si>
  <si>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</si>
  <si>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</si>
  <si>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</si>
  <si>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</si>
  <si>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</si>
  <si>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</si>
  <si>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</si>
  <si>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</si>
  <si>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</si>
  <si>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</si>
  <si>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</si>
  <si>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</si>
  <si>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</si>
  <si>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</si>
  <si>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</si>
  <si>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</si>
  <si>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</si>
  <si>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</si>
  <si>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</si>
  <si>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</si>
  <si>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</si>
  <si>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</si>
  <si>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</si>
  <si>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</si>
  <si>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</si>
  <si>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</si>
  <si>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</si>
  <si>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</si>
  <si>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</si>
  <si>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</si>
  <si>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</si>
  <si>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</si>
  <si>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</si>
  <si>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</si>
  <si>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</si>
  <si>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</si>
  <si>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</si>
  <si>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</si>
  <si>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</si>
  <si>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</si>
  <si>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</si>
  <si>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</si>
  <si>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</si>
  <si>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</si>
  <si>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</si>
  <si>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</si>
  <si>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</si>
  <si>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</si>
  <si>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</si>
  <si>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</si>
  <si>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</si>
  <si>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</si>
  <si>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</si>
  <si>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</si>
  <si>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</si>
  <si>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</si>
  <si>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</si>
  <si>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</si>
  <si>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</si>
  <si>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</si>
  <si>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</si>
  <si>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</si>
  <si>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</si>
  <si>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</si>
  <si>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</si>
  <si>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</si>
  <si>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</si>
  <si>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</si>
  <si>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</si>
  <si>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</si>
  <si>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</si>
  <si>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</si>
  <si>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</si>
  <si>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</si>
  <si>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</si>
  <si>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</si>
  <si>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</si>
  <si>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</si>
  <si>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</si>
  <si>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</si>
  <si>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</si>
  <si>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</si>
  <si>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</si>
  <si>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</si>
  <si>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</si>
  <si>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</si>
  <si>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</si>
  <si>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</si>
  <si>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</si>
  <si>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</si>
  <si>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</si>
  <si>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</si>
  <si>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</si>
  <si>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</si>
  <si>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</si>
  <si>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</si>
  <si>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</si>
  <si>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</si>
  <si>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</si>
  <si>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</si>
  <si>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</si>
  <si>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</si>
  <si>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</si>
  <si>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</si>
  <si>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</si>
  <si>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</si>
  <si>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</si>
  <si>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</si>
  <si>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</si>
  <si>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</si>
  <si>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</si>
  <si>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</si>
  <si>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</si>
  <si>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</si>
  <si>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</si>
  <si>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</si>
  <si>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</si>
  <si>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</si>
  <si>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</si>
  <si>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</si>
  <si>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</si>
  <si>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</si>
  <si>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</si>
  <si>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</si>
  <si>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</si>
  <si>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</si>
  <si>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</si>
  <si>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</si>
  <si>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</si>
  <si>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</si>
  <si>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</si>
  <si>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</si>
  <si>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</si>
  <si>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</si>
  <si>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</si>
  <si>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</si>
  <si>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</si>
  <si>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</si>
  <si>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</si>
  <si>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</si>
  <si>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</si>
  <si>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</si>
  <si>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</si>
  <si>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</si>
  <si>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</si>
  <si>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</si>
  <si>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</si>
  <si>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</si>
  <si>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</si>
  <si>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</si>
  <si>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</si>
  <si>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</si>
  <si>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</si>
  <si>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</si>
  <si>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</si>
  <si>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</si>
  <si>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</si>
  <si>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</si>
  <si>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</si>
  <si>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</si>
  <si>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</si>
  <si>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</si>
  <si>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</si>
  <si>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</si>
  <si>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</si>
  <si>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</si>
  <si>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</si>
  <si>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</si>
  <si>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</si>
  <si>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</si>
  <si>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</si>
  <si>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</si>
  <si>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</si>
  <si>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</si>
  <si>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</si>
  <si>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</si>
  <si>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</si>
  <si>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</si>
  <si>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</si>
  <si>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</si>
  <si>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</si>
  <si>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</si>
  <si>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</si>
  <si>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</si>
  <si>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</si>
  <si>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</si>
  <si>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</si>
  <si>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</si>
  <si>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</si>
  <si>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</si>
  <si>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</si>
  <si>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</si>
  <si>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</si>
  <si>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</si>
  <si>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</si>
  <si>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</si>
  <si>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</si>
  <si>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</si>
  <si>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</si>
  <si>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</si>
  <si>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</si>
  <si>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</si>
  <si>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</si>
  <si>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</si>
  <si>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</si>
  <si>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</si>
  <si>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</si>
  <si>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</si>
  <si>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</si>
  <si>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</si>
  <si>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</si>
  <si>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</si>
  <si>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</si>
  <si>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</si>
  <si>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</si>
  <si>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</si>
  <si>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</si>
  <si>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</si>
  <si>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</si>
  <si>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</si>
  <si>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</si>
  <si>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</si>
  <si>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</si>
  <si>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</si>
  <si>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</si>
  <si>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</si>
  <si>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</si>
  <si>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</si>
  <si>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</si>
  <si>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</si>
  <si>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</si>
  <si>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</si>
  <si>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</si>
  <si>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</si>
  <si>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</si>
  <si>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</si>
  <si>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</si>
  <si>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</si>
  <si>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</si>
  <si>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</si>
  <si>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</si>
  <si>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</si>
  <si>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</si>
  <si>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</si>
  <si>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</si>
  <si>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</si>
  <si>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</si>
  <si>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</si>
  <si>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</si>
  <si>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</si>
  <si>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</si>
  <si>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</si>
  <si>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</si>
  <si>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</si>
  <si>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</si>
  <si>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</si>
  <si>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</si>
  <si>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</si>
  <si>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</si>
  <si>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</si>
  <si>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</si>
  <si>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</si>
  <si>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</si>
  <si>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</si>
  <si>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</si>
  <si>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</si>
  <si>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</si>
  <si>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</si>
  <si>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</si>
  <si>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</si>
  <si>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</si>
  <si>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</si>
  <si>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</si>
  <si>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</si>
  <si>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</si>
  <si>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</si>
  <si>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</si>
  <si>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</si>
  <si>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</si>
  <si>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</si>
  <si>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</si>
  <si>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</si>
  <si>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</si>
  <si>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</si>
  <si>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</si>
  <si>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</si>
  <si>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</si>
  <si>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</si>
  <si>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</si>
  <si>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</si>
  <si>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</si>
  <si>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</si>
  <si>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</si>
  <si>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</si>
  <si>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</si>
  <si>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</si>
  <si>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</si>
  <si>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</si>
  <si>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</si>
  <si>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</si>
  <si>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</si>
  <si>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</si>
  <si>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</si>
  <si>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</si>
  <si>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</si>
  <si>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</si>
  <si>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</si>
  <si>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</si>
  <si>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</si>
  <si>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</si>
  <si>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</si>
  <si>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</si>
  <si>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</si>
  <si>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</si>
  <si>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</si>
  <si>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</si>
  <si>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</si>
  <si>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</si>
  <si>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</si>
  <si>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</si>
  <si>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</si>
  <si>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</si>
  <si>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</si>
  <si>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</si>
  <si>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</si>
  <si>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</si>
  <si>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</si>
  <si>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</si>
  <si>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</si>
  <si>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</si>
  <si>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</si>
  <si>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</si>
  <si>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</si>
  <si>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</si>
  <si>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</si>
  <si>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</si>
  <si>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</si>
  <si>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</si>
  <si>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</si>
  <si>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</si>
  <si>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</si>
  <si>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</si>
  <si>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</si>
  <si>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</si>
  <si>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</si>
  <si>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</si>
  <si>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</si>
  <si>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</si>
  <si>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</si>
  <si>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</si>
  <si>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</si>
  <si>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</si>
  <si>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</si>
  <si>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</si>
  <si>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</si>
  <si>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</si>
  <si>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</si>
  <si>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</si>
  <si>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</si>
  <si>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</si>
  <si>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</si>
  <si>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</si>
  <si>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</si>
  <si>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</si>
  <si>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</si>
  <si>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</si>
  <si>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</si>
  <si>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</si>
  <si>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</si>
  <si>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</si>
  <si>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</si>
  <si>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</si>
  <si>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</si>
  <si>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</si>
  <si>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</si>
  <si>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</si>
  <si>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</si>
  <si>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</si>
  <si>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</si>
  <si>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</si>
  <si>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</si>
  <si>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</si>
  <si>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</si>
  <si>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</si>
  <si>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</si>
  <si>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</si>
  <si>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</si>
  <si>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</si>
  <si>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</si>
  <si>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</si>
  <si>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</si>
  <si>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</si>
  <si>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</si>
  <si>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</si>
  <si>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</si>
  <si>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</si>
  <si>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</si>
  <si>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</si>
  <si>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</si>
  <si>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</si>
  <si>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</si>
  <si>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</si>
  <si>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</si>
  <si>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</si>
  <si>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</si>
  <si>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</si>
  <si>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</si>
  <si>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</si>
  <si>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</si>
  <si>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</si>
  <si>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</si>
  <si>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</si>
  <si>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</si>
  <si>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</si>
  <si>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</si>
  <si>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</si>
  <si>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</si>
  <si>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</si>
  <si>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</si>
  <si>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</si>
  <si>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</si>
  <si>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</si>
  <si>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</si>
  <si>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</si>
  <si>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</si>
  <si>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</si>
  <si>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</si>
  <si>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</si>
  <si>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</si>
  <si>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</si>
  <si>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</si>
  <si>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</si>
  <si>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</si>
  <si>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</si>
  <si>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</si>
  <si>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</si>
  <si>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</si>
  <si>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</si>
  <si>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</si>
  <si>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</si>
  <si>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</si>
  <si>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</si>
  <si>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</si>
  <si>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</si>
  <si>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</si>
  <si>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</si>
  <si>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</si>
  <si>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</si>
  <si>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</si>
  <si>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</si>
  <si>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</si>
  <si>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</si>
  <si>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</si>
  <si>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</si>
  <si>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</si>
  <si>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</si>
  <si>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</si>
  <si>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</si>
  <si>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</si>
  <si>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</si>
  <si>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</si>
  <si>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</si>
  <si>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</si>
  <si>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</si>
  <si>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</si>
  <si>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</si>
  <si>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</si>
  <si>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</si>
  <si>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</si>
  <si>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</si>
  <si>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</si>
  <si>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</si>
  <si>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</si>
  <si>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</si>
  <si>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</si>
  <si>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</si>
  <si>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</si>
  <si>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</si>
  <si>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</si>
  <si>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</si>
  <si>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</si>
  <si>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</si>
  <si>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</si>
  <si>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</si>
  <si>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</si>
  <si>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</si>
  <si>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</si>
  <si>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</si>
  <si>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</si>
  <si>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</si>
  <si>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</si>
  <si>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</si>
  <si>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</si>
  <si>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</si>
  <si>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</si>
  <si>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</si>
  <si>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</si>
  <si>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</si>
  <si>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</si>
  <si>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</si>
  <si>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</si>
  <si>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</si>
  <si>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</si>
  <si>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</si>
  <si>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</si>
  <si>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</si>
  <si>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</si>
  <si>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</si>
  <si>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</si>
  <si>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</si>
  <si>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</si>
  <si>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</si>
  <si>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</si>
  <si>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</si>
  <si>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</si>
  <si>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</si>
  <si>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</si>
  <si>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</si>
  <si>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</si>
  <si>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</si>
  <si>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</si>
  <si>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</si>
  <si>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</si>
  <si>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</si>
  <si>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</si>
  <si>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</si>
  <si>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</si>
  <si>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</si>
  <si>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</si>
  <si>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</si>
  <si>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</si>
  <si>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</si>
  <si>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</si>
  <si>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</si>
  <si>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</si>
  <si>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</si>
  <si>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</si>
  <si>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</si>
  <si>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</si>
  <si>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</si>
  <si>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</si>
  <si>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</si>
  <si>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</si>
  <si>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</si>
  <si>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</si>
  <si>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</si>
  <si>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</si>
  <si>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</si>
  <si>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</si>
  <si>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</si>
  <si>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</si>
  <si>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</si>
  <si>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</si>
  <si>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</si>
  <si>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</si>
  <si>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</si>
  <si>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</si>
  <si>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</si>
  <si>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</si>
  <si>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</si>
  <si>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</si>
  <si>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</si>
  <si>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</si>
  <si>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</si>
  <si>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</si>
  <si>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</si>
  <si>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</si>
  <si>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</si>
  <si>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</si>
  <si>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</si>
  <si>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</si>
  <si>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</si>
  <si>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</si>
  <si>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</si>
  <si>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</si>
  <si>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</si>
  <si>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</si>
  <si>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</si>
  <si>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</si>
  <si>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</si>
  <si>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</si>
  <si>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</si>
  <si>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</si>
  <si>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</si>
  <si>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</si>
  <si>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</si>
  <si>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</si>
  <si>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</si>
  <si>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</si>
  <si>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</si>
  <si>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</si>
  <si>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</si>
  <si>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</si>
  <si>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</si>
  <si>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</si>
  <si>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</si>
  <si>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</si>
  <si>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</si>
  <si>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</si>
  <si>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</si>
  <si>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</si>
  <si>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</si>
  <si>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</si>
  <si>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</si>
  <si>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</si>
  <si>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</si>
  <si>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</si>
  <si>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</si>
  <si>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</si>
  <si>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</si>
  <si>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</si>
  <si>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</si>
  <si>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</si>
  <si>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</si>
  <si>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</si>
  <si>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</si>
  <si>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</si>
  <si>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</si>
  <si>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</si>
  <si>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</si>
  <si>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</si>
  <si>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</si>
  <si>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</si>
  <si>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</si>
  <si>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</si>
  <si>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</si>
  <si>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</si>
  <si>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</si>
  <si>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</si>
  <si>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</si>
  <si>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</si>
  <si>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</si>
  <si>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</si>
  <si>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</si>
  <si>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</si>
  <si>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</si>
  <si>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</si>
  <si>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</si>
  <si>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</si>
  <si>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</si>
  <si>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</si>
  <si>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</si>
  <si>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</si>
  <si>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</si>
  <si>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</si>
  <si>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</si>
  <si>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</si>
  <si>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</si>
  <si>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</si>
  <si>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</si>
  <si>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</si>
  <si>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</si>
  <si>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</si>
  <si>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</si>
  <si>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</si>
  <si>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</si>
  <si>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</si>
  <si>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</si>
  <si>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</si>
  <si>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</si>
  <si>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</si>
  <si>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</si>
  <si>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</si>
  <si>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</si>
  <si>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</si>
  <si>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</si>
  <si>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</si>
  <si>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</si>
  <si>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</si>
  <si>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</si>
  <si>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</si>
  <si>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</si>
  <si>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</si>
  <si>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</si>
  <si>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</si>
  <si>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</si>
  <si>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</si>
  <si>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</si>
  <si>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</si>
  <si>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</si>
  <si>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</si>
  <si>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</si>
  <si>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</si>
  <si>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</si>
  <si>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</si>
  <si>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</si>
  <si>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</si>
  <si>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</si>
  <si>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</si>
  <si>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</si>
  <si>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</si>
  <si>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</si>
  <si>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</si>
  <si>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</si>
  <si>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</si>
  <si>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</si>
  <si>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</si>
  <si>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</si>
  <si>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</si>
  <si>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</si>
  <si>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</si>
  <si>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</si>
  <si>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</si>
  <si>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</si>
  <si>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</si>
  <si>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</si>
  <si>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</si>
  <si>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</si>
  <si>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</si>
  <si>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</si>
  <si>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</si>
  <si>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</si>
  <si>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</si>
  <si>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</si>
  <si>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</si>
  <si>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</si>
  <si>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</si>
  <si>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</si>
  <si>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</si>
  <si>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</si>
  <si>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</si>
  <si>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</si>
  <si>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</si>
  <si>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</si>
  <si>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</si>
  <si>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</si>
  <si>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</si>
  <si>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</si>
  <si>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</si>
  <si>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</si>
  <si>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</si>
  <si>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</si>
  <si>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</si>
  <si>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</si>
  <si>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</si>
  <si>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</si>
  <si>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</si>
  <si>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</si>
  <si>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</si>
  <si>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</si>
  <si>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</si>
  <si>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</si>
  <si>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</si>
  <si>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</si>
  <si>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</si>
  <si>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</si>
  <si>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</si>
  <si>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</si>
  <si>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</si>
  <si>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</si>
  <si>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</si>
  <si>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</si>
  <si>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</si>
  <si>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</si>
  <si>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</si>
  <si>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</si>
  <si>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</si>
  <si>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</si>
  <si>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</si>
  <si>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</si>
  <si>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</si>
  <si>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</si>
  <si>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</si>
  <si>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</si>
  <si>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</si>
  <si>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</si>
  <si>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</si>
  <si>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</si>
  <si>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</si>
  <si>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</si>
  <si>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</si>
  <si>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</si>
  <si>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</si>
  <si>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</si>
  <si>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</si>
  <si>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</si>
  <si>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</si>
  <si>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</si>
  <si>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</si>
  <si>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</si>
  <si>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</si>
  <si>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</si>
  <si>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</si>
  <si>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</si>
  <si>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</si>
  <si>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</si>
  <si>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</si>
  <si>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</si>
  <si>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</si>
  <si>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</si>
  <si>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</si>
  <si>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</si>
  <si>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</si>
  <si>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</si>
  <si>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</si>
  <si>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</si>
  <si>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</si>
  <si>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</si>
  <si>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</si>
  <si>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</si>
  <si>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</si>
  <si>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</si>
  <si>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</si>
  <si>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</si>
  <si>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</si>
  <si>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</si>
  <si>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</si>
  <si>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</si>
  <si>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</si>
  <si>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</si>
  <si>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</si>
  <si>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</si>
  <si>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</si>
  <si>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</si>
  <si>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</si>
  <si>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</si>
  <si>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</si>
  <si>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</si>
  <si>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</si>
  <si>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</si>
  <si>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</si>
  <si>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</si>
  <si>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</si>
  <si>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</si>
  <si>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</si>
  <si>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</si>
  <si>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</si>
  <si>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</si>
  <si>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</si>
  <si>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</si>
  <si>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</si>
  <si>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</si>
  <si>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</si>
  <si>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</si>
  <si>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</si>
  <si>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</si>
  <si>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</si>
  <si>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</si>
  <si>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</si>
  <si>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</si>
  <si>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</si>
  <si>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</si>
  <si>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</si>
  <si>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</si>
  <si>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</si>
  <si>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</si>
  <si>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</si>
  <si>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</si>
  <si>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</si>
  <si>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</si>
  <si>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</si>
  <si>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</si>
  <si>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</si>
  <si>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</si>
  <si>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</si>
  <si>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</si>
  <si>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</si>
  <si>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</si>
  <si>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</si>
  <si>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</si>
  <si>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</si>
  <si>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</si>
  <si>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</si>
  <si>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</si>
  <si>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</si>
  <si>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</si>
  <si>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</si>
  <si>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</si>
  <si>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</si>
  <si>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</si>
  <si>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</si>
  <si>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</si>
  <si>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</si>
  <si>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</si>
  <si>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</si>
  <si>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</si>
  <si>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</si>
  <si>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</si>
  <si>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</si>
  <si>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</si>
  <si>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</si>
  <si>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</si>
  <si>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</si>
  <si>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</si>
  <si>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</si>
  <si>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</si>
  <si>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</si>
  <si>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</si>
  <si>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</si>
  <si>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</si>
  <si>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</si>
  <si>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</si>
  <si>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</si>
  <si>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</si>
  <si>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</si>
  <si>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</si>
  <si>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</si>
  <si>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</si>
  <si>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</si>
  <si>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</si>
  <si>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</si>
  <si>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</si>
  <si>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</si>
  <si>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</si>
  <si>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</si>
  <si>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</si>
  <si>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</si>
  <si>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</si>
  <si>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</si>
  <si>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</si>
  <si>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</si>
  <si>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</si>
  <si>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</si>
  <si>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</si>
  <si>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</si>
  <si>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</si>
  <si>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</si>
  <si>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</si>
  <si>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</si>
  <si>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</si>
  <si>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</si>
  <si>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</si>
  <si>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</si>
  <si>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</si>
  <si>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</si>
  <si>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</si>
  <si>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</si>
  <si>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</si>
  <si>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</si>
  <si>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</si>
  <si>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</si>
  <si>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</si>
  <si>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</si>
  <si>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</si>
  <si>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</si>
  <si>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</si>
  <si>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</si>
  <si>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</si>
  <si>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</si>
  <si>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</si>
  <si>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</si>
  <si>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</si>
  <si>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</si>
  <si>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</si>
  <si>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</si>
  <si>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</si>
  <si>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</si>
  <si>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</si>
  <si>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</si>
  <si>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</si>
  <si>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</si>
  <si>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</si>
  <si>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</si>
  <si>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</si>
  <si>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</si>
  <si>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</si>
  <si>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</si>
  <si>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</si>
  <si>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</si>
  <si>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</si>
  <si>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</si>
  <si>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</si>
  <si>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</si>
  <si>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</si>
  <si>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</si>
  <si>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</si>
  <si>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</si>
  <si>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</si>
  <si>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</si>
  <si>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</si>
  <si>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</si>
  <si>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</si>
  <si>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</si>
  <si>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</si>
  <si>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</si>
  <si>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</si>
  <si>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</si>
  <si>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</si>
  <si>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</si>
  <si>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</si>
  <si>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</si>
  <si>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</si>
  <si>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</si>
  <si>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</si>
  <si>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</si>
  <si>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</si>
  <si>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</si>
  <si>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</si>
  <si>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</si>
  <si>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</si>
  <si>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</si>
  <si>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</si>
  <si>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</si>
  <si>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</si>
  <si>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</si>
  <si>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</si>
  <si>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</si>
  <si>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</si>
  <si>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</si>
  <si>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</si>
  <si>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</si>
  <si>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</si>
  <si>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</si>
  <si>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</si>
  <si>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</si>
  <si>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</si>
  <si>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</si>
  <si>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</si>
  <si>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</si>
  <si>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</si>
  <si>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</si>
  <si>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</si>
  <si>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</si>
  <si>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</si>
  <si>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</si>
  <si>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</si>
  <si>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</si>
  <si>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</si>
  <si>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</si>
  <si>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</si>
  <si>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</si>
  <si>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</si>
  <si>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</si>
  <si>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</si>
  <si>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</si>
  <si>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</si>
  <si>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</si>
  <si>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</si>
  <si>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</si>
  <si>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</si>
  <si>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</si>
  <si>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</si>
  <si>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</si>
  <si>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</si>
  <si>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</si>
  <si>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</si>
  <si>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</si>
  <si>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</si>
  <si>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</si>
  <si>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</si>
  <si>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</si>
  <si>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</si>
  <si>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</si>
  <si>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</si>
  <si>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</si>
  <si>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</si>
  <si>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</si>
  <si>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</si>
  <si>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</si>
  <si>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</si>
  <si>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</si>
  <si>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</si>
  <si>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</si>
  <si>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</si>
  <si>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</si>
  <si>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</si>
  <si>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</si>
  <si>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</si>
  <si>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</si>
  <si>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</si>
  <si>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</si>
  <si>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</si>
  <si>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</si>
  <si>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</si>
  <si>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</si>
  <si>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</si>
  <si>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</si>
  <si>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</si>
  <si>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</si>
  <si>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</si>
  <si>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</si>
  <si>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</si>
  <si>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</si>
  <si>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</si>
  <si>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</si>
  <si>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</si>
  <si>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</si>
  <si>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</si>
  <si>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</si>
  <si>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</si>
  <si>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</si>
  <si>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</si>
  <si>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</si>
  <si>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</si>
  <si>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</si>
  <si>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</si>
  <si>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</si>
  <si>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</si>
  <si>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</si>
  <si>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</si>
  <si>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</si>
  <si>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</si>
  <si>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</si>
  <si>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</si>
  <si>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</si>
  <si>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</si>
  <si>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</si>
  <si>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</si>
  <si>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</si>
  <si>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</si>
  <si>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</si>
  <si>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</si>
  <si>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</si>
  <si>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</si>
  <si>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</si>
  <si>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</si>
  <si>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</si>
  <si>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</si>
  <si>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</si>
  <si>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</si>
  <si>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</si>
  <si>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</si>
  <si>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</si>
  <si>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</si>
  <si>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</si>
  <si>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</si>
  <si>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</si>
  <si>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</si>
  <si>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</si>
  <si>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</si>
  <si>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</si>
  <si>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</si>
  <si>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</si>
  <si>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</si>
  <si>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</si>
  <si>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</si>
  <si>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</si>
  <si>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</si>
  <si>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</si>
  <si>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</si>
  <si>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</si>
  <si>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</si>
  <si>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</si>
  <si>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</si>
  <si>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</si>
  <si>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</si>
  <si>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</si>
  <si>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</si>
  <si>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</si>
  <si>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</si>
  <si>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</si>
  <si>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</si>
  <si>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</si>
  <si>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</si>
  <si>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</si>
  <si>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</si>
  <si>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</si>
  <si>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</si>
  <si>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</si>
  <si>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</si>
  <si>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</si>
  <si>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</si>
  <si>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</si>
  <si>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</si>
  <si>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</si>
  <si>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</si>
  <si>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</si>
  <si>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</si>
  <si>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</si>
  <si>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</si>
  <si>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</si>
  <si>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</si>
  <si>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</si>
  <si>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</si>
  <si>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</si>
  <si>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</si>
  <si>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</si>
  <si>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</si>
  <si>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</si>
  <si>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</si>
  <si>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</si>
  <si>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</si>
  <si>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</si>
  <si>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</si>
  <si>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</si>
  <si>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</si>
  <si>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</si>
  <si>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</si>
  <si>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</si>
  <si>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</si>
  <si>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</si>
  <si>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</si>
  <si>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</si>
  <si>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</si>
  <si>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</si>
  <si>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</si>
  <si>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</si>
  <si>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</si>
  <si>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</si>
  <si>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</si>
  <si>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</si>
  <si>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</si>
  <si>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</si>
  <si>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</si>
  <si>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</si>
  <si>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</si>
  <si>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</si>
  <si>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</si>
  <si>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</si>
  <si>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</si>
  <si>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</si>
  <si>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</si>
  <si>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</si>
  <si>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</si>
  <si>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</si>
  <si>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</si>
  <si>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</si>
  <si>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</si>
  <si>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</si>
  <si>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</si>
  <si>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</si>
  <si>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</si>
  <si>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</si>
  <si>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</si>
  <si>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</si>
  <si>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</si>
  <si>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</si>
  <si>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</si>
  <si>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</si>
  <si>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</si>
  <si>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</si>
  <si>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</si>
  <si>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</si>
  <si>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</si>
  <si>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</si>
  <si>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</si>
  <si>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</si>
  <si>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</si>
  <si>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</si>
  <si>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</si>
  <si>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</si>
  <si>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</si>
  <si>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</si>
  <si>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</si>
  <si>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</si>
  <si>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</si>
  <si>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</si>
  <si>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</si>
  <si>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</si>
  <si>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</si>
  <si>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</si>
  <si>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</si>
  <si>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</si>
  <si>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</si>
  <si>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</si>
  <si>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</si>
  <si>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</si>
  <si>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</si>
  <si>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</si>
  <si>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</si>
  <si>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</si>
  <si>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</si>
  <si>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</si>
  <si>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</si>
  <si>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</si>
  <si>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</si>
  <si>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</si>
  <si>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</si>
  <si>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</si>
  <si>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</si>
  <si>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</si>
  <si>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</si>
  <si>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</si>
  <si>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</si>
  <si>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</si>
  <si>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</si>
  <si>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</si>
  <si>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</si>
  <si>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</si>
  <si>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</si>
  <si>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</si>
  <si>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</si>
  <si>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</si>
  <si>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</si>
  <si>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</si>
  <si>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</si>
  <si>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</si>
  <si>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</si>
  <si>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</si>
  <si>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</si>
  <si>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</si>
  <si>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</si>
  <si>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</si>
  <si>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</si>
  <si>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</si>
  <si>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</si>
  <si>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</si>
  <si>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</si>
  <si>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</si>
  <si>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</si>
  <si>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</si>
  <si>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</si>
  <si>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</si>
  <si>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</si>
  <si>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</si>
  <si>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</si>
  <si>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</si>
  <si>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</si>
  <si>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</si>
  <si>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</si>
  <si>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</si>
  <si>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</si>
  <si>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</si>
  <si>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</si>
  <si>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</si>
  <si>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</si>
  <si>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</si>
  <si>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</si>
  <si>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</si>
  <si>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</si>
  <si>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</si>
  <si>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</si>
  <si>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</si>
  <si>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</si>
  <si>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</si>
  <si>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</si>
  <si>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</si>
  <si>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</si>
  <si>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</si>
  <si>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</si>
  <si>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</si>
  <si>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</si>
  <si>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</si>
  <si>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</si>
  <si>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</si>
  <si>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</si>
  <si>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</si>
  <si>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</si>
  <si>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</si>
  <si>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</si>
  <si>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</si>
  <si>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</si>
  <si>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</si>
  <si>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</si>
  <si>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</si>
  <si>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</si>
  <si>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</si>
  <si>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</si>
  <si>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</si>
  <si>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</si>
  <si>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</si>
  <si>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</si>
  <si>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</si>
  <si>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</si>
  <si>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</si>
  <si>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</si>
  <si>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</si>
  <si>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</si>
  <si>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</si>
  <si>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</si>
  <si>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</si>
  <si>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</si>
  <si>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</si>
  <si>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</si>
  <si>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</si>
  <si>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</si>
  <si>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</si>
  <si>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</si>
  <si>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</si>
  <si>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</si>
  <si>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</si>
  <si>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</si>
  <si>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</si>
  <si>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</si>
  <si>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</si>
  <si>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</si>
  <si>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</si>
  <si>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</si>
  <si>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</si>
  <si>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</si>
  <si>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</si>
  <si>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</si>
  <si>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</si>
  <si>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</si>
  <si>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</si>
  <si>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</si>
  <si>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</si>
  <si>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</si>
  <si>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</si>
  <si>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</si>
  <si>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</si>
  <si>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</si>
  <si>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</si>
  <si>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</si>
  <si>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</si>
  <si>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</si>
  <si>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</si>
  <si>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</si>
  <si>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</si>
  <si>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</si>
  <si>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</si>
  <si>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</si>
  <si>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</si>
  <si>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</si>
  <si>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</si>
  <si>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</si>
  <si>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</si>
  <si>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</si>
  <si>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</si>
  <si>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</si>
  <si>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</si>
  <si>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</si>
  <si>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</si>
  <si>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</si>
  <si>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</si>
  <si>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</si>
  <si>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</si>
  <si>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</si>
  <si>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</si>
  <si>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</si>
  <si>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</si>
  <si>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</si>
  <si>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</si>
  <si>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</si>
  <si>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</si>
  <si>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</si>
  <si>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</si>
  <si>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</si>
  <si>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</si>
  <si>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</si>
  <si>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</si>
  <si>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</si>
  <si>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</si>
  <si>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</si>
  <si>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</si>
  <si>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</si>
  <si>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</si>
  <si>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</si>
  <si>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</si>
  <si>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</si>
  <si>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</si>
  <si>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</si>
  <si>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</si>
  <si>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</si>
  <si>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</si>
  <si>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</si>
  <si>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</si>
  <si>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</si>
  <si>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</si>
  <si>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</si>
  <si>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</si>
  <si>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</si>
  <si>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</si>
  <si>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</si>
  <si>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</si>
  <si>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</si>
  <si>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</si>
  <si>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</si>
  <si>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</si>
  <si>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</si>
  <si>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</si>
  <si>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</si>
  <si>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</si>
  <si>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</si>
  <si>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</si>
  <si>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</si>
  <si>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</si>
  <si>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</si>
  <si>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</si>
  <si>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</si>
  <si>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</si>
  <si>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</si>
  <si>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</si>
  <si>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</si>
  <si>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</si>
  <si>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</si>
  <si>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</si>
  <si>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</si>
  <si>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</si>
  <si>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</si>
  <si>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</si>
  <si>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</si>
  <si>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</si>
  <si>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</si>
  <si>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</si>
  <si>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</si>
  <si>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</si>
  <si>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</si>
  <si>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</si>
  <si>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</si>
  <si>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</si>
  <si>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</si>
  <si>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</si>
  <si>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</si>
  <si>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</si>
  <si>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</si>
  <si>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</si>
  <si>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</si>
  <si>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</si>
  <si>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</si>
  <si>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</si>
  <si>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</si>
  <si>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</si>
  <si>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</si>
  <si>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</si>
  <si>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</si>
  <si>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</si>
  <si>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</si>
  <si>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</si>
  <si>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</si>
  <si>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</si>
  <si>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</si>
  <si>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</si>
  <si>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</si>
  <si>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</si>
  <si>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</si>
  <si>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</si>
  <si>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</si>
  <si>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</si>
  <si>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</si>
  <si>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</si>
  <si>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</si>
  <si>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</si>
  <si>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</si>
  <si>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</si>
  <si>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</si>
  <si>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</si>
  <si>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</si>
  <si>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</si>
  <si>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</si>
  <si>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</si>
  <si>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</si>
  <si>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</si>
  <si>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</si>
  <si>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</si>
  <si>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</si>
  <si>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</si>
  <si>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</si>
  <si>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</si>
  <si>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</si>
  <si>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</si>
  <si>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</si>
  <si>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</si>
  <si>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</si>
  <si>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</si>
  <si>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</si>
  <si>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</si>
  <si>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</si>
  <si>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</si>
  <si>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</si>
  <si>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</si>
  <si>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</si>
  <si>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</si>
  <si>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</si>
  <si>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</si>
  <si>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</si>
  <si>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</si>
  <si>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</si>
  <si>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</si>
  <si>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</si>
  <si>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</si>
  <si>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</si>
  <si>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</si>
  <si>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</si>
  <si>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</si>
  <si>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</si>
  <si>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</si>
  <si>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</si>
  <si>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</si>
  <si>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</si>
  <si>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</si>
  <si>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</si>
  <si>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</si>
  <si>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</si>
  <si>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</si>
  <si>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</si>
  <si>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</si>
  <si>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</si>
  <si>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</si>
  <si>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</si>
  <si>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</si>
  <si>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</si>
  <si>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</si>
  <si>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</si>
  <si>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</si>
  <si>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</si>
  <si>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</si>
  <si>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</si>
  <si>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</si>
  <si>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</si>
  <si>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</si>
  <si>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</si>
  <si>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</si>
  <si>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</si>
  <si>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</si>
  <si>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</si>
  <si>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</si>
  <si>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</si>
  <si>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</si>
  <si>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</si>
  <si>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</si>
  <si>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</si>
  <si>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</si>
  <si>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</si>
  <si>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</si>
  <si>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</si>
  <si>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</si>
  <si>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</si>
  <si>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</si>
  <si>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</si>
  <si>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</si>
  <si>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</si>
  <si>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</si>
  <si>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</si>
  <si>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</si>
  <si>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</si>
  <si>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</si>
  <si>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</si>
  <si>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</si>
  <si>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</si>
  <si>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</si>
  <si>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</si>
  <si>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</si>
  <si>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</si>
  <si>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</si>
  <si>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</si>
  <si>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</si>
  <si>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</si>
  <si>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</si>
  <si>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</si>
  <si>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</si>
  <si>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</si>
  <si>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</si>
  <si>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</si>
  <si>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</si>
  <si>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</si>
  <si>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</si>
  <si>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</si>
  <si>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</si>
  <si>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</si>
  <si>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</si>
  <si>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</si>
  <si>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</si>
  <si>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</si>
  <si>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</si>
  <si>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</si>
  <si>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</si>
  <si>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</si>
  <si>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</si>
  <si>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</si>
  <si>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</si>
  <si>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</si>
  <si>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</si>
  <si>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</si>
  <si>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</si>
  <si>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</si>
  <si>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</si>
  <si>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</si>
  <si>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</si>
  <si>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</si>
  <si>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</si>
  <si>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</si>
  <si>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</si>
  <si>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</si>
  <si>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</si>
  <si>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</si>
  <si>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</si>
  <si>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</si>
  <si>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</si>
  <si>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</si>
  <si>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</si>
  <si>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</si>
  <si>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</si>
  <si>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</si>
  <si>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</si>
  <si>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</si>
  <si>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</si>
  <si>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</si>
  <si>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</si>
  <si>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</si>
  <si>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</si>
  <si>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</si>
  <si>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</si>
  <si>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</si>
  <si>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</si>
  <si>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</si>
  <si>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</si>
  <si>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</si>
  <si>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</si>
  <si>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</si>
  <si>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</si>
  <si>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</si>
  <si>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</si>
  <si>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</si>
  <si>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</si>
  <si>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</si>
  <si>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</si>
  <si>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</si>
  <si>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</si>
  <si>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</si>
  <si>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</si>
  <si>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</si>
  <si>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</si>
  <si>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</si>
  <si>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</si>
  <si>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</si>
  <si>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</si>
  <si>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</si>
  <si>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</si>
  <si>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</si>
  <si>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</si>
  <si>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</si>
  <si>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</si>
  <si>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</si>
  <si>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</si>
  <si>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</si>
  <si>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</si>
  <si>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</si>
  <si>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</si>
  <si>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</si>
  <si>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</si>
  <si>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</si>
  <si>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</si>
  <si>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</si>
  <si>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</si>
  <si>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</si>
  <si>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</si>
  <si>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</si>
  <si>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</si>
  <si>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</si>
  <si>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</si>
  <si>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</si>
  <si>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</si>
  <si>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</si>
  <si>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</si>
  <si>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</si>
  <si>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</si>
  <si>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</si>
  <si>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</si>
  <si>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</si>
  <si>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</si>
  <si>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</si>
  <si>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</si>
  <si>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</si>
  <si>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</si>
  <si>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</si>
  <si>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</si>
  <si>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</si>
  <si>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</si>
  <si>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</si>
  <si>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</si>
  <si>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</si>
  <si>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</si>
  <si>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</si>
  <si>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</si>
  <si>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</si>
  <si>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</si>
  <si>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</si>
  <si>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</si>
  <si>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</si>
  <si>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</si>
  <si>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</si>
  <si>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</si>
  <si>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</si>
  <si>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</si>
  <si>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</si>
  <si>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</si>
  <si>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</si>
  <si>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</si>
  <si>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</si>
  <si>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</si>
  <si>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</si>
  <si>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</si>
  <si>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</si>
  <si>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</si>
  <si>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</si>
  <si>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</si>
  <si>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</si>
  <si>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</si>
  <si>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</si>
  <si>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</si>
  <si>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</si>
  <si>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</si>
  <si>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</si>
  <si>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</si>
  <si>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</si>
  <si>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</si>
  <si>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</si>
  <si>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</si>
  <si>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</si>
  <si>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</si>
  <si>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</si>
  <si>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</si>
  <si>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</si>
  <si>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</si>
  <si>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</si>
  <si>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</si>
  <si>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</si>
  <si>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</si>
  <si>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</si>
  <si>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</si>
  <si>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</si>
  <si>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</si>
  <si>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</si>
  <si>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</si>
  <si>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</si>
  <si>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</si>
  <si>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</si>
  <si>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</si>
  <si>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</si>
  <si>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</si>
  <si>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</si>
  <si>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</si>
  <si>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</si>
  <si>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</si>
  <si>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</si>
  <si>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</si>
  <si>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</si>
  <si>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</si>
  <si>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</si>
  <si>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</si>
  <si>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</si>
  <si>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</si>
  <si>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</si>
  <si>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</si>
  <si>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</si>
  <si>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</si>
  <si>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</si>
  <si>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</si>
  <si>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</si>
  <si>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</si>
  <si>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</si>
  <si>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</si>
  <si>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</si>
  <si>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</si>
  <si>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</si>
  <si>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</si>
  <si>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</si>
  <si>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</si>
  <si>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</si>
  <si>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</si>
  <si>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</si>
  <si>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</si>
  <si>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</si>
  <si>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</si>
  <si>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</si>
  <si>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</si>
  <si>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</si>
  <si>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</si>
  <si>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</si>
  <si>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</si>
  <si>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</si>
  <si>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</si>
  <si>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</si>
  <si>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</si>
  <si>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</si>
  <si>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</si>
  <si>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</si>
  <si>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</si>
  <si>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</si>
  <si>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</si>
  <si>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</si>
  <si>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</si>
  <si>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</si>
  <si>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</si>
  <si>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</si>
  <si>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</si>
  <si>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</si>
  <si>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</si>
  <si>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</si>
  <si>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</si>
  <si>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</si>
  <si>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</si>
  <si>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</si>
  <si>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</si>
  <si>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</si>
  <si>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</si>
  <si>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</si>
  <si>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</si>
  <si>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</si>
  <si>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</si>
  <si>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</si>
  <si>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</si>
  <si>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</si>
  <si>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</si>
  <si>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</si>
  <si>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</si>
  <si>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</si>
  <si>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</si>
  <si>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</si>
  <si>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</si>
  <si>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</si>
  <si>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</si>
  <si>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</si>
  <si>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</si>
  <si>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</si>
  <si>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</si>
  <si>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</si>
  <si>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</si>
  <si>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</si>
  <si>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</si>
  <si>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</si>
  <si>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</si>
  <si>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</si>
  <si>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</si>
  <si>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</si>
  <si>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</si>
  <si>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</si>
  <si>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</si>
  <si>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</si>
  <si>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</si>
  <si>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</si>
  <si>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</si>
  <si>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</si>
  <si>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</si>
  <si>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</si>
  <si>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</si>
  <si>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</si>
  <si>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</si>
  <si>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</si>
  <si>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</si>
  <si>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</si>
  <si>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</si>
  <si>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</si>
  <si>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</si>
  <si>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</si>
  <si>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</si>
  <si>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</si>
  <si>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</si>
  <si>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</si>
  <si>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</si>
  <si>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</si>
  <si>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</si>
  <si>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</si>
  <si>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</si>
  <si>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</si>
  <si>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</si>
  <si>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</si>
  <si>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</si>
  <si>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</si>
  <si>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</si>
  <si>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</si>
  <si>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</si>
  <si>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</si>
  <si>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</si>
  <si>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</si>
  <si>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</si>
  <si>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</si>
  <si>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</si>
  <si>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</si>
  <si>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</si>
  <si>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</si>
  <si>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</si>
  <si>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</si>
  <si>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</si>
  <si>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</si>
  <si>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</si>
  <si>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</si>
  <si>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</si>
  <si>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</si>
  <si>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</si>
  <si>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</si>
  <si>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</si>
  <si>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</si>
  <si>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</si>
  <si>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</si>
  <si>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</si>
  <si>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</si>
  <si>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</si>
  <si>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</si>
  <si>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</si>
  <si>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</si>
  <si>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</si>
  <si>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</si>
  <si>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</si>
  <si>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</si>
  <si>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</si>
  <si>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</si>
  <si>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</si>
  <si>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</si>
  <si>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</si>
  <si>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</si>
  <si>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</si>
  <si>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</si>
  <si>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</si>
  <si>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</si>
  <si>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</si>
  <si>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</si>
  <si>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</si>
  <si>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</si>
  <si>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</si>
  <si>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</si>
  <si>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</si>
  <si>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</si>
  <si>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</si>
  <si>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</si>
  <si>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</si>
  <si>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</si>
  <si>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</si>
  <si>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</si>
  <si>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</si>
  <si>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</si>
  <si>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</si>
  <si>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</si>
  <si>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</si>
  <si>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</si>
  <si>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</si>
  <si>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</si>
  <si>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</si>
  <si>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</si>
  <si>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</si>
  <si>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</si>
  <si>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</si>
  <si>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</si>
  <si>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</si>
  <si>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</si>
  <si>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</si>
  <si>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</si>
  <si>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</si>
  <si>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</si>
  <si>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</si>
  <si>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</si>
  <si>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</si>
  <si>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</si>
  <si>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</si>
  <si>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</si>
  <si>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</si>
  <si>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</si>
  <si>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</si>
  <si>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</si>
  <si>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</si>
  <si>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</si>
  <si>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</si>
  <si>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</si>
  <si>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</si>
  <si>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</si>
  <si>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</si>
  <si>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</si>
  <si>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</si>
  <si>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</si>
  <si>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</si>
  <si>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</si>
  <si>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</si>
  <si>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</si>
  <si>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</si>
  <si>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</si>
  <si>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</si>
  <si>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</si>
  <si>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</si>
  <si>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</si>
  <si>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</si>
  <si>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</si>
  <si>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</si>
  <si>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</si>
  <si>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</si>
  <si>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</si>
  <si>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</si>
  <si>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</si>
  <si>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</si>
  <si>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</si>
  <si>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</si>
  <si>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</si>
  <si>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</si>
  <si>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</si>
  <si>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</si>
  <si>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</si>
  <si>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</si>
  <si>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</si>
  <si>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</si>
  <si>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</si>
  <si>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</si>
  <si>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</si>
  <si>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</si>
  <si>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</si>
  <si>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</si>
  <si>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</si>
  <si>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</si>
  <si>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</si>
  <si>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</si>
  <si>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</si>
  <si>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</si>
  <si>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</si>
  <si>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</si>
  <si>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</si>
  <si>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</si>
  <si>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</si>
  <si>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</si>
  <si>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</si>
  <si>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</si>
  <si>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</si>
  <si>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</si>
  <si>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</si>
  <si>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</si>
  <si>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</si>
  <si>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</si>
  <si>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</si>
  <si>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</si>
  <si>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</si>
  <si>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</si>
  <si>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</si>
  <si>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</si>
  <si>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</si>
  <si>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</si>
  <si>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</si>
  <si>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</si>
  <si>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</si>
  <si>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</si>
  <si>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</si>
  <si>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</si>
  <si>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</si>
  <si>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</si>
  <si>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</si>
  <si>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</si>
  <si>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</si>
  <si>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</si>
  <si>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</si>
  <si>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</si>
  <si>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</si>
  <si>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</si>
  <si>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</si>
  <si>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</si>
  <si>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</si>
  <si>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</si>
  <si>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</si>
  <si>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</si>
  <si>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</si>
  <si>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</si>
  <si>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</si>
  <si>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</si>
  <si>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</si>
  <si>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</si>
  <si>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</si>
  <si>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</si>
  <si>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</si>
  <si>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</si>
  <si>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</si>
  <si>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</si>
  <si>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</si>
  <si>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</si>
  <si>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</si>
  <si>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</si>
  <si>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</si>
  <si>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</si>
  <si>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</si>
  <si>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</si>
  <si>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</si>
  <si>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</si>
  <si>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</si>
  <si>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</si>
  <si>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</si>
  <si>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</si>
  <si>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</si>
  <si>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</si>
  <si>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</si>
  <si>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</si>
  <si>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</si>
  <si>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</si>
  <si>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</si>
  <si>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</si>
  <si>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</si>
  <si>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</si>
  <si>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</si>
  <si>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</si>
  <si>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</si>
  <si>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</si>
  <si>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</si>
  <si>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</si>
  <si>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</si>
  <si>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</si>
  <si>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</si>
  <si>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</si>
  <si>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</si>
  <si>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</si>
  <si>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</si>
  <si>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</si>
  <si>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</si>
  <si>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</si>
  <si>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</si>
  <si>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</si>
  <si>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</si>
  <si>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</si>
  <si>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</si>
  <si>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</si>
  <si>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</si>
  <si>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</si>
  <si>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</si>
  <si>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</si>
  <si>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</si>
  <si>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</si>
  <si>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</si>
  <si>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</si>
  <si>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</si>
  <si>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</si>
  <si>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</si>
  <si>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</si>
  <si>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</si>
  <si>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</si>
  <si>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</si>
  <si>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</si>
  <si>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</si>
  <si>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</si>
  <si>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</si>
  <si>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</si>
  <si>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</si>
  <si>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</si>
  <si>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</si>
  <si>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</si>
  <si>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</si>
  <si>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</si>
  <si>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</si>
  <si>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</si>
  <si>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</si>
  <si>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</si>
  <si>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</si>
  <si>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</si>
  <si>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</si>
  <si>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</si>
  <si>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</si>
  <si>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</si>
  <si>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</si>
  <si>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</si>
  <si>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</si>
  <si>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</si>
  <si>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</si>
  <si>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</si>
  <si>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</si>
  <si>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</si>
  <si>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</si>
  <si>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</si>
  <si>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</si>
  <si>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</si>
  <si>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</si>
  <si>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</si>
  <si>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</si>
  <si>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</si>
  <si>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</si>
  <si>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</si>
  <si>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</si>
  <si>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</si>
  <si>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</si>
  <si>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</si>
  <si>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</si>
  <si>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</si>
  <si>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</si>
  <si>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</si>
  <si>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</si>
  <si>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</si>
  <si>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</si>
  <si>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</si>
  <si>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</si>
  <si>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</si>
  <si>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</si>
  <si>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</si>
  <si>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</si>
  <si>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</si>
  <si>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</si>
  <si>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</si>
  <si>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</si>
  <si>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</si>
  <si>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</si>
  <si>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</si>
  <si>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</si>
  <si>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</si>
  <si>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</si>
  <si>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</si>
  <si>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</si>
  <si>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</si>
  <si>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</si>
  <si>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</si>
  <si>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</si>
  <si>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</si>
  <si>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</si>
  <si>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</si>
  <si>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</si>
  <si>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</si>
  <si>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</si>
  <si>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</si>
  <si>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</si>
  <si>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</si>
  <si>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</si>
  <si>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</si>
  <si>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</si>
  <si>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</si>
  <si>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</si>
  <si>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</si>
  <si>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</si>
  <si>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</si>
  <si>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</si>
  <si>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</si>
  <si>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</si>
  <si>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</si>
  <si>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</si>
  <si>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</si>
  <si>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</si>
  <si>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</si>
  <si>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</si>
  <si>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</si>
  <si>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</si>
  <si>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</si>
  <si>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</si>
  <si>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</si>
  <si>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</si>
  <si>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</si>
  <si>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</si>
  <si>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</si>
  <si>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</si>
  <si>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</si>
  <si>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</si>
  <si>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</si>
  <si>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</si>
  <si>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</si>
  <si>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</si>
  <si>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</si>
  <si>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</si>
  <si>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</si>
  <si>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</si>
  <si>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</si>
  <si>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</si>
  <si>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</si>
  <si>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</si>
  <si>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</si>
  <si>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</si>
  <si>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</si>
  <si>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</si>
  <si>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</si>
  <si>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</si>
  <si>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</si>
  <si>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</si>
  <si>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</si>
  <si>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</si>
  <si>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</si>
  <si>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</si>
  <si>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</si>
  <si>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</si>
  <si>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</si>
  <si>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</si>
  <si>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</si>
  <si>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</si>
  <si>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</si>
  <si>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</si>
  <si>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</si>
  <si>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</si>
  <si>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</si>
  <si>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</si>
  <si>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</si>
  <si>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</si>
  <si>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</si>
  <si>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</si>
  <si>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</si>
  <si>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</si>
  <si>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</si>
  <si>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</si>
  <si>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</si>
  <si>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</si>
  <si>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</si>
  <si>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</si>
  <si>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</si>
  <si>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</si>
  <si>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</si>
  <si>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</si>
  <si>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</si>
  <si>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</si>
  <si>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</si>
  <si>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</si>
  <si>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</si>
  <si>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</si>
  <si>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</si>
  <si>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</si>
  <si>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</si>
  <si>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</si>
  <si>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</si>
  <si>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</si>
  <si>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</si>
  <si>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</si>
  <si>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</si>
  <si>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</si>
  <si>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</si>
  <si>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</si>
  <si>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</si>
  <si>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</si>
  <si>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</si>
  <si>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</si>
  <si>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</si>
  <si>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</si>
  <si>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</si>
  <si>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</si>
  <si>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</si>
  <si>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</si>
  <si>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</si>
  <si>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</si>
  <si>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</si>
  <si>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</si>
  <si>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</si>
  <si>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</si>
  <si>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</si>
  <si>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</si>
  <si>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</si>
  <si>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</si>
  <si>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</si>
  <si>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</si>
  <si>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</si>
  <si>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</si>
  <si>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</si>
  <si>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</si>
  <si>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</si>
  <si>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</si>
  <si>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</si>
  <si>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</si>
  <si>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</si>
  <si>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</si>
  <si>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</si>
  <si>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</si>
  <si>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</si>
  <si>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</si>
  <si>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</si>
  <si>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</si>
  <si>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</si>
  <si>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</si>
  <si>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</si>
  <si>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</si>
  <si>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</si>
  <si>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</si>
  <si>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</si>
  <si>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</si>
  <si>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</si>
  <si>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</si>
  <si>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</si>
  <si>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</si>
  <si>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</si>
  <si>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</si>
  <si>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</si>
  <si>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</si>
  <si>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</si>
  <si>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</si>
  <si>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</si>
  <si>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</si>
  <si>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</si>
  <si>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</si>
  <si>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</si>
  <si>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</si>
  <si>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</si>
  <si>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</si>
  <si>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</si>
  <si>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</si>
  <si>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</si>
  <si>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</si>
  <si>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</si>
  <si>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</si>
  <si>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</si>
  <si>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</si>
  <si>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</si>
  <si>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</si>
  <si>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</si>
  <si>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</si>
  <si>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</si>
  <si>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</si>
  <si>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</si>
  <si>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</si>
  <si>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</si>
  <si>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</si>
  <si>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</si>
  <si>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</si>
  <si>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</si>
  <si>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</si>
  <si>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</si>
  <si>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</si>
  <si>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</si>
  <si>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</si>
  <si>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</si>
  <si>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</si>
  <si>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</si>
  <si>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</si>
  <si>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</si>
  <si>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</si>
  <si>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</si>
  <si>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</si>
  <si>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</si>
  <si>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</si>
  <si>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</si>
  <si>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</si>
  <si>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</si>
  <si>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</si>
  <si>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</si>
  <si>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</si>
  <si>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</si>
  <si>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</si>
  <si>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</si>
  <si>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</si>
  <si>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</si>
  <si>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</si>
  <si>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</si>
  <si>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</si>
  <si>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</si>
  <si>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</si>
  <si>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</si>
  <si>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</si>
  <si>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</si>
  <si>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</si>
  <si>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</si>
  <si>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</si>
  <si>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</si>
  <si>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</si>
  <si>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</si>
  <si>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</si>
  <si>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</si>
  <si>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</si>
  <si>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</si>
  <si>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</si>
  <si>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</si>
  <si>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</si>
  <si>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</si>
  <si>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</si>
  <si>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</si>
  <si>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</si>
  <si>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</si>
  <si>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</si>
  <si>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</si>
  <si>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</si>
  <si>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</si>
  <si>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</si>
  <si>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</si>
  <si>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</si>
  <si>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</si>
  <si>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</si>
  <si>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</si>
  <si>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</si>
  <si>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</si>
  <si>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</si>
  <si>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</si>
  <si>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</si>
  <si>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</si>
  <si>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</si>
  <si>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</si>
  <si>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</si>
  <si>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</si>
  <si>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</si>
  <si>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</si>
  <si>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</si>
  <si>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</si>
  <si>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</si>
  <si>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</si>
  <si>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</si>
  <si>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</si>
  <si>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</si>
  <si>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</si>
  <si>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</si>
  <si>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</si>
  <si>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</si>
  <si>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</si>
  <si>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</si>
  <si>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</si>
  <si>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</si>
  <si>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</si>
  <si>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</si>
  <si>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</si>
  <si>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</si>
  <si>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</si>
  <si>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</si>
  <si>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</si>
  <si>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</si>
  <si>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</si>
  <si>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</si>
  <si>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</si>
  <si>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</si>
  <si>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</si>
  <si>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</si>
  <si>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</si>
  <si>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</si>
  <si>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</si>
  <si>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</si>
  <si>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</si>
  <si>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</si>
  <si>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</si>
  <si>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</si>
  <si>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</si>
  <si>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</si>
  <si>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</si>
  <si>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</si>
  <si>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</si>
  <si>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</si>
  <si>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</si>
  <si>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</si>
  <si>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</si>
  <si>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</si>
  <si>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</si>
  <si>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</si>
  <si>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</si>
  <si>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</si>
  <si>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</si>
  <si>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</si>
  <si>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</si>
  <si>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</si>
  <si>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</si>
  <si>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</si>
  <si>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</si>
  <si>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</si>
  <si>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</si>
  <si>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</si>
  <si>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</si>
  <si>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</si>
  <si>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</si>
  <si>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</si>
  <si>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</si>
  <si>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</si>
  <si>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</si>
  <si>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</si>
  <si>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</si>
  <si>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</si>
  <si>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</si>
  <si>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</si>
  <si>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</si>
  <si>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</si>
  <si>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</si>
  <si>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</si>
  <si>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</si>
  <si>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</si>
  <si>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</si>
  <si>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</si>
  <si>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</si>
  <si>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</si>
  <si>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</si>
  <si>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</si>
  <si>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</si>
  <si>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</si>
  <si>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</si>
  <si>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</si>
  <si>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</si>
  <si>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</si>
  <si>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</si>
  <si>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</si>
  <si>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</si>
  <si>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</si>
  <si>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</si>
  <si>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</si>
  <si>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</si>
  <si>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</si>
  <si>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</si>
  <si>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</si>
  <si>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</si>
  <si>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</si>
  <si>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</si>
  <si>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</si>
  <si>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</si>
  <si>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</si>
  <si>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</si>
  <si>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</si>
  <si>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</si>
  <si>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</si>
  <si>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</si>
  <si>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</si>
  <si>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</si>
  <si>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</si>
  <si>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</si>
  <si>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</si>
  <si>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</si>
  <si>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</si>
  <si>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</si>
  <si>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</si>
  <si>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</si>
  <si>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</si>
  <si>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</si>
  <si>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</si>
  <si>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</si>
  <si>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</si>
  <si>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</si>
  <si>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</si>
  <si>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</si>
  <si>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</si>
  <si>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</si>
  <si>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</si>
  <si>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</si>
  <si>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</si>
  <si>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</si>
  <si>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</si>
  <si>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</si>
  <si>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</si>
  <si>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</si>
  <si>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</si>
  <si>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</si>
  <si>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</si>
  <si>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</si>
  <si>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</si>
  <si>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</si>
  <si>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</si>
  <si>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</si>
  <si>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</si>
  <si>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</si>
  <si>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</si>
  <si>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</si>
  <si>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</si>
  <si>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</si>
  <si>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</si>
  <si>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</si>
  <si>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</si>
  <si>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</si>
  <si>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</si>
  <si>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</si>
  <si>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</si>
  <si>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</si>
  <si>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</si>
  <si>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</si>
  <si>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</si>
  <si>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</si>
  <si>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</si>
  <si>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</si>
  <si>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</si>
  <si>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</si>
  <si>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</si>
  <si>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</si>
  <si>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</si>
  <si>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</si>
  <si>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</si>
  <si>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</si>
  <si>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</si>
  <si>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</si>
  <si>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</si>
  <si>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</si>
  <si>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</si>
  <si>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</si>
  <si>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</si>
  <si>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</si>
  <si>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</si>
  <si>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</si>
  <si>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</si>
  <si>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</si>
  <si>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</si>
  <si>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</si>
  <si>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</si>
  <si>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</si>
  <si>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</si>
  <si>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</si>
  <si>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</si>
  <si>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</si>
  <si>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</si>
  <si>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</si>
  <si>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</si>
  <si>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</si>
  <si>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</si>
  <si>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</si>
  <si>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</si>
  <si>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</si>
  <si>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</si>
  <si>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</si>
  <si>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</si>
  <si>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</si>
  <si>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</si>
  <si>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</si>
  <si>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</si>
  <si>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</si>
  <si>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</si>
  <si>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</si>
  <si>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</si>
  <si>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</si>
  <si>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</si>
  <si>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</si>
  <si>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</si>
  <si>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</si>
  <si>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</si>
  <si>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</si>
  <si>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</si>
  <si>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</si>
  <si>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</si>
  <si>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</si>
  <si>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</si>
  <si>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</si>
  <si>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</si>
  <si>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</si>
  <si>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</si>
  <si>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</si>
  <si>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</si>
  <si>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</si>
  <si>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</si>
  <si>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</si>
  <si>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</si>
  <si>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</si>
  <si>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</si>
  <si>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</si>
  <si>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</si>
  <si>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</si>
  <si>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</si>
  <si>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</si>
  <si>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</si>
  <si>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</si>
  <si>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</si>
  <si>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</si>
  <si>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</si>
  <si>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</si>
  <si>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</si>
  <si>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</si>
  <si>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</si>
  <si>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</si>
  <si>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</si>
  <si>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</si>
  <si>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</si>
  <si>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</si>
  <si>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</si>
  <si>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</si>
  <si>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</si>
  <si>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</si>
  <si>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</si>
  <si>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</si>
  <si>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</si>
  <si>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</si>
  <si>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</si>
  <si>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</si>
  <si>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</si>
  <si>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</si>
  <si>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</si>
  <si>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</si>
  <si>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</si>
  <si>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</si>
  <si>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</si>
  <si>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</si>
  <si>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</si>
  <si>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</si>
  <si>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</si>
  <si>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</si>
  <si>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</si>
  <si>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</si>
  <si>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</si>
  <si>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</si>
  <si>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</si>
  <si>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</si>
  <si>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</si>
  <si>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</si>
  <si>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</si>
  <si>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</si>
  <si>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</si>
  <si>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</si>
  <si>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</si>
  <si>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</si>
  <si>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</si>
  <si>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</si>
  <si>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</si>
  <si>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</si>
  <si>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</si>
  <si>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</si>
  <si>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</si>
  <si>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</si>
  <si>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</si>
  <si>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</si>
  <si>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</si>
  <si>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</si>
  <si>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</si>
  <si>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</si>
  <si>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</si>
  <si>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</si>
  <si>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</si>
  <si>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</si>
  <si>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</si>
  <si>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</si>
  <si>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</si>
  <si>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</si>
  <si>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</si>
  <si>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</si>
  <si>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</si>
  <si>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</si>
  <si>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</si>
  <si>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</si>
  <si>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</si>
  <si>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</si>
  <si>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</si>
  <si>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</si>
  <si>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</si>
  <si>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</si>
  <si>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</si>
  <si>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</si>
  <si>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</si>
  <si>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</si>
  <si>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</si>
  <si>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</si>
  <si>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</si>
  <si>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</si>
  <si>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</si>
  <si>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</si>
  <si>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</si>
  <si>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</si>
  <si>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</si>
  <si>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</si>
  <si>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</si>
  <si>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</si>
  <si>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</si>
  <si>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</si>
  <si>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</si>
  <si>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</si>
  <si>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</si>
  <si>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</si>
  <si>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</si>
  <si>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</si>
  <si>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</si>
  <si>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</si>
  <si>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</si>
  <si>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</si>
  <si>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</si>
  <si>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</si>
  <si>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</si>
  <si>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</si>
  <si>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</si>
  <si>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</si>
  <si>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</si>
  <si>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</si>
  <si>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</si>
  <si>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</si>
  <si>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</si>
  <si>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</si>
  <si>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</si>
  <si>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</si>
  <si>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</si>
  <si>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</si>
  <si>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</si>
  <si>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</si>
  <si>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</si>
  <si>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</si>
  <si>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</si>
  <si>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</si>
  <si>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</si>
  <si>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</si>
  <si>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</si>
  <si>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</si>
  <si>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</si>
  <si>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</si>
  <si>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</si>
  <si>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</si>
  <si>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</si>
  <si>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</si>
  <si>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</si>
  <si>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</si>
  <si>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</si>
  <si>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</si>
  <si>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</si>
  <si>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</si>
  <si>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</si>
  <si>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</si>
  <si>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</si>
  <si>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</si>
  <si>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</si>
  <si>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</si>
  <si>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</si>
  <si>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</si>
  <si>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</si>
  <si>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</si>
  <si>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</si>
  <si>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</si>
  <si>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</si>
  <si>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</si>
  <si>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</si>
  <si>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</si>
  <si>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</si>
  <si>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</si>
  <si>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</si>
  <si>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</si>
  <si>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</si>
  <si>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</si>
  <si>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</si>
  <si>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</si>
  <si>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</si>
  <si>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</si>
  <si>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</si>
  <si>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</si>
  <si>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</si>
  <si>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</si>
  <si>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</si>
  <si>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</si>
  <si>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</si>
  <si>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</si>
  <si>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</si>
  <si>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</si>
  <si>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</si>
  <si>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</si>
  <si>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</si>
  <si>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</si>
  <si>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</si>
  <si>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</si>
  <si>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</si>
  <si>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</si>
  <si>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</si>
  <si>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</si>
  <si>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</si>
  <si>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</si>
  <si>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</si>
  <si>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</si>
  <si>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</si>
  <si>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</si>
  <si>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</si>
  <si>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</si>
  <si>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</si>
  <si>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</si>
  <si>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</si>
  <si>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</si>
  <si>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</si>
  <si>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</si>
  <si>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</si>
  <si>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</si>
  <si>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</si>
  <si>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</si>
  <si>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</si>
  <si>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</si>
  <si>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</si>
  <si>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</si>
  <si>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</si>
  <si>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</si>
  <si>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</si>
  <si>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</si>
  <si>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</si>
  <si>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</si>
  <si>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</si>
  <si>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</si>
  <si>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</si>
  <si>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</si>
  <si>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</si>
  <si>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</si>
  <si>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</si>
  <si>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</si>
  <si>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</si>
  <si>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</si>
  <si>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</si>
  <si>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</si>
  <si>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</si>
  <si>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</si>
  <si>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</si>
  <si>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</si>
  <si>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</si>
  <si>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</si>
  <si>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</si>
  <si>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</si>
  <si>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</si>
  <si>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</si>
  <si>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</si>
  <si>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</si>
  <si>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</si>
  <si>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</si>
  <si>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</si>
  <si>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</si>
  <si>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</si>
  <si>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</si>
  <si>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</si>
  <si>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</si>
  <si>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</si>
  <si>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</si>
  <si>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</si>
  <si>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</si>
  <si>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</si>
  <si>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</si>
  <si>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</si>
  <si>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</si>
  <si>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</si>
  <si>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</si>
  <si>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</si>
  <si>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</si>
  <si>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</si>
  <si>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</si>
  <si>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</si>
  <si>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</si>
  <si>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</si>
  <si>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</si>
  <si>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</si>
  <si>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</si>
  <si>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</si>
  <si>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</si>
  <si>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</si>
  <si>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</si>
  <si>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</si>
  <si>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</si>
  <si>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</si>
  <si>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</si>
  <si>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</si>
  <si>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</si>
  <si>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</si>
  <si>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</si>
  <si>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</si>
  <si>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</si>
  <si>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</si>
  <si>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</si>
  <si>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</si>
  <si>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</si>
  <si>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</si>
  <si>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</si>
  <si>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</si>
  <si>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</si>
  <si>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</si>
  <si>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</si>
  <si>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</si>
  <si>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</si>
  <si>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</si>
  <si>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</si>
  <si>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</si>
  <si>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</si>
  <si>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</si>
  <si>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</si>
  <si>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</si>
  <si>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</si>
  <si>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</si>
  <si>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</si>
  <si>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</si>
  <si>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</si>
  <si>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</si>
  <si>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</si>
  <si>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</si>
  <si>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</si>
  <si>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</si>
  <si>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</si>
  <si>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</si>
  <si>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</si>
  <si>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</si>
  <si>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</si>
  <si>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</si>
  <si>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</si>
  <si>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</si>
  <si>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</si>
  <si>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</si>
  <si>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</si>
  <si>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</si>
  <si>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</si>
  <si>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</si>
  <si>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</si>
  <si>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</si>
  <si>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</si>
  <si>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</si>
  <si>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</si>
  <si>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</si>
  <si>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</si>
  <si>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</si>
  <si>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</si>
  <si>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</si>
  <si>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</si>
  <si>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</si>
  <si>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</si>
  <si>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</si>
  <si>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</si>
  <si>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</si>
  <si>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</si>
  <si>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</si>
  <si>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</si>
  <si>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</si>
  <si>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</si>
  <si>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</si>
  <si>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</si>
  <si>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</si>
  <si>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</si>
  <si>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</si>
  <si>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</si>
  <si>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</si>
  <si>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</si>
  <si>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</si>
  <si>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</si>
  <si>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</si>
  <si>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</si>
  <si>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</si>
  <si>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</si>
  <si>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</si>
  <si>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</si>
  <si>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</si>
  <si>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</si>
  <si>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</si>
  <si>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</si>
  <si>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</si>
  <si>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</si>
  <si>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</si>
  <si>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</si>
  <si>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</si>
  <si>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</si>
  <si>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</si>
  <si>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</si>
  <si>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</si>
  <si>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</si>
  <si>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</si>
  <si>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</si>
  <si>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</si>
  <si>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</si>
  <si>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</si>
  <si>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</si>
  <si>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</si>
  <si>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</si>
  <si>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</si>
  <si>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</si>
  <si>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</si>
  <si>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</si>
  <si>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</si>
  <si>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</si>
  <si>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</si>
  <si>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</si>
  <si>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</si>
  <si>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</si>
  <si>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</si>
  <si>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</si>
  <si>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</si>
  <si>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</si>
  <si>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</si>
  <si>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</si>
  <si>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</si>
  <si>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</si>
  <si>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</si>
  <si>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</si>
  <si>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</si>
  <si>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</si>
  <si>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</si>
  <si>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</si>
  <si>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</si>
  <si>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</si>
  <si>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</si>
  <si>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</si>
  <si>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</si>
  <si>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</si>
  <si>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</si>
  <si>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</si>
  <si>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</si>
  <si>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</si>
  <si>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</si>
  <si>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</si>
  <si>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</si>
  <si>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</si>
  <si>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</si>
  <si>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</si>
  <si>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</si>
  <si>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</si>
  <si>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</si>
  <si>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</si>
  <si>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</si>
  <si>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</si>
  <si>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</si>
  <si>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</si>
  <si>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</si>
  <si>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</si>
  <si>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</si>
  <si>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</si>
  <si>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</si>
  <si>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</si>
  <si>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</si>
  <si>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</si>
  <si>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</si>
  <si>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</si>
  <si>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</si>
  <si>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</si>
  <si>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</si>
  <si>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</si>
  <si>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</si>
  <si>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</si>
  <si>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</si>
  <si>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</si>
  <si>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</si>
  <si>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</si>
  <si>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</si>
  <si>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</si>
  <si>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</si>
  <si>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</si>
  <si>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</si>
  <si>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</si>
  <si>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</si>
  <si>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</si>
  <si>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</si>
  <si>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</si>
  <si>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</si>
  <si>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</si>
  <si>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</si>
  <si>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</si>
  <si>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</si>
  <si>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</si>
  <si>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</si>
  <si>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</si>
  <si>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</si>
  <si>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</si>
  <si>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</si>
  <si>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</si>
  <si>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</si>
  <si>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</si>
  <si>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</si>
  <si>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</si>
  <si>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</si>
  <si>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</si>
  <si>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</si>
  <si>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</si>
  <si>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</si>
  <si>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</si>
  <si>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</si>
  <si>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</si>
  <si>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</si>
  <si>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</si>
  <si>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</si>
  <si>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</si>
  <si>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</si>
  <si>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</si>
  <si>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</si>
  <si>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</si>
  <si>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</si>
  <si>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</si>
  <si>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</si>
  <si>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</si>
  <si>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</si>
  <si>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</si>
  <si>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</si>
  <si>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</si>
  <si>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</si>
  <si>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</si>
  <si>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</si>
  <si>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</si>
  <si>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</si>
  <si>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</si>
  <si>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</si>
  <si>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</si>
  <si>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</si>
  <si>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</si>
  <si>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</si>
  <si>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</si>
  <si>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</si>
  <si>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</si>
  <si>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</si>
  <si>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</si>
  <si>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</si>
  <si>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</si>
  <si>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</si>
  <si>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</si>
  <si>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</si>
  <si>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</si>
  <si>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</si>
  <si>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</si>
  <si>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</si>
  <si>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</si>
  <si>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</si>
  <si>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</si>
  <si>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</si>
  <si>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</si>
  <si>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</si>
  <si>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</si>
  <si>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</si>
  <si>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</si>
  <si>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</si>
  <si>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</si>
  <si>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</si>
  <si>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</si>
  <si>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</si>
  <si>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</si>
  <si>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</si>
  <si>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</si>
  <si>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</si>
  <si>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</si>
  <si>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</si>
  <si>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</si>
  <si>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</si>
  <si>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</si>
  <si>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</si>
  <si>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</si>
  <si>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</si>
  <si>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</si>
  <si>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</si>
  <si>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</si>
  <si>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</si>
  <si>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</si>
  <si>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</si>
  <si>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</si>
  <si>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</si>
  <si>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</si>
  <si>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</si>
  <si>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</si>
  <si>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</si>
  <si>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</si>
  <si>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</si>
  <si>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</si>
  <si>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</si>
  <si>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</si>
  <si>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</si>
  <si>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</si>
  <si>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</si>
  <si>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</si>
  <si>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</si>
  <si>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</si>
  <si>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</si>
  <si>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</si>
  <si>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</si>
  <si>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</si>
  <si>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</si>
  <si>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</si>
  <si>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</si>
  <si>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</si>
  <si>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</si>
  <si>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</si>
  <si>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</si>
  <si>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</si>
  <si>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</si>
  <si>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</si>
  <si>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</si>
  <si>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</si>
  <si>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</si>
  <si>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</si>
  <si>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</si>
  <si>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</si>
  <si>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</si>
  <si>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</si>
  <si>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</si>
  <si>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</si>
  <si>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</si>
  <si>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</si>
  <si>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</si>
  <si>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</si>
  <si>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</si>
  <si>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</si>
  <si>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</si>
  <si>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</si>
  <si>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</si>
  <si>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</si>
  <si>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</si>
  <si>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</si>
  <si>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</si>
  <si>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</si>
  <si>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</si>
  <si>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</si>
  <si>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</si>
  <si>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</si>
  <si>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</si>
  <si>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</si>
  <si>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</si>
  <si>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</si>
  <si>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</si>
  <si>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</si>
  <si>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</si>
  <si>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</si>
  <si>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</si>
  <si>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</si>
  <si>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</si>
  <si>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</si>
  <si>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</si>
  <si>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</si>
  <si>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</si>
  <si>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</si>
  <si>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</si>
  <si>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</si>
  <si>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</si>
  <si>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</si>
  <si>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</si>
  <si>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</si>
  <si>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</si>
  <si>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</si>
  <si>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</si>
  <si>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</si>
  <si>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</si>
  <si>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</si>
  <si>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</si>
  <si>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</si>
  <si>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</si>
  <si>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</si>
  <si>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</si>
  <si>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</si>
  <si>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</si>
  <si>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</si>
  <si>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</si>
  <si>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</si>
  <si>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</si>
  <si>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</si>
  <si>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</si>
  <si>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</si>
  <si>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</si>
  <si>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</si>
  <si>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</si>
  <si>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</si>
  <si>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</si>
  <si>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</si>
  <si>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</si>
  <si>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</si>
  <si>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</si>
  <si>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</si>
  <si>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</si>
  <si>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</si>
  <si>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</si>
  <si>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</si>
  <si>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</si>
  <si>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</si>
  <si>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</si>
  <si>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</si>
  <si>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</si>
  <si>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</si>
  <si>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</si>
  <si>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</si>
  <si>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</si>
  <si>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</si>
  <si>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</si>
  <si>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</si>
  <si>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</si>
  <si>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</si>
  <si>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</si>
  <si>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</si>
  <si>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</si>
  <si>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</si>
  <si>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</si>
  <si>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</si>
  <si>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</si>
  <si>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</si>
  <si>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</si>
  <si>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</si>
  <si>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</si>
  <si>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</si>
  <si>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</si>
  <si>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</si>
  <si>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</si>
  <si>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</si>
  <si>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</si>
  <si>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</si>
  <si>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</si>
  <si>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</si>
  <si>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</si>
  <si>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</si>
  <si>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</si>
  <si>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</si>
  <si>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</si>
  <si>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</si>
  <si>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</si>
  <si>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</si>
  <si>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</si>
  <si>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</si>
  <si>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</si>
  <si>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</si>
  <si>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</si>
  <si>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</si>
  <si>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</si>
  <si>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</si>
  <si>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</si>
  <si>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</si>
  <si>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</si>
  <si>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</si>
  <si>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</si>
  <si>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</si>
  <si>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</si>
  <si>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</si>
  <si>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</si>
  <si>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</si>
  <si>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</si>
  <si>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</si>
  <si>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</si>
  <si>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</si>
  <si>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</si>
  <si>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</si>
  <si>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</si>
  <si>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</si>
  <si>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</si>
  <si>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</si>
  <si>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</si>
  <si>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</si>
  <si>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</si>
  <si>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</si>
  <si>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</si>
  <si>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</si>
  <si>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</si>
  <si>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</si>
  <si>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</si>
  <si>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</si>
  <si>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</si>
  <si>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</si>
  <si>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</si>
  <si>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</si>
  <si>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</si>
  <si>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</si>
  <si>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</si>
  <si>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</si>
  <si>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</si>
  <si>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</si>
  <si>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</si>
  <si>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</si>
  <si>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</si>
  <si>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</si>
  <si>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</si>
  <si>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</si>
  <si>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</si>
  <si>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</si>
  <si>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</si>
  <si>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</si>
  <si>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</si>
  <si>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</si>
  <si>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</si>
  <si>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</si>
  <si>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</si>
  <si>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</si>
  <si>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</si>
  <si>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</si>
  <si>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</si>
  <si>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</si>
  <si>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</si>
  <si>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</si>
  <si>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</si>
  <si>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</si>
  <si>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</si>
  <si>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</si>
  <si>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</si>
  <si>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</si>
  <si>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</si>
  <si>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</si>
  <si>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</si>
  <si>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</si>
  <si>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</si>
  <si>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</si>
  <si>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</si>
  <si>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</si>
  <si>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</si>
  <si>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</si>
  <si>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</si>
  <si>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</si>
  <si>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</si>
  <si>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</si>
  <si>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</si>
  <si>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</si>
  <si>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</si>
  <si>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</si>
  <si>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</si>
  <si>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</si>
  <si>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</si>
  <si>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</si>
  <si>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</si>
  <si>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</si>
  <si>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</si>
  <si>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</si>
  <si>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</si>
  <si>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</si>
  <si>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</si>
  <si>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</si>
  <si>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</si>
  <si>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</si>
  <si>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</si>
  <si>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</si>
  <si>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</si>
  <si>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</si>
  <si>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</si>
  <si>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</si>
  <si>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</si>
  <si>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</si>
  <si>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</si>
  <si>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</si>
  <si>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</si>
  <si>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</si>
  <si>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</si>
  <si>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</si>
  <si>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</si>
  <si>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</si>
  <si>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</si>
  <si>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</si>
  <si>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</si>
  <si>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</si>
  <si>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</si>
  <si>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</si>
  <si>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</si>
  <si>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</si>
  <si>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</si>
  <si>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</si>
  <si>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</si>
  <si>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</si>
  <si>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</si>
  <si>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</si>
  <si>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</si>
  <si>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</si>
  <si>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</si>
  <si>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</si>
  <si>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</si>
  <si>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</si>
  <si>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</si>
  <si>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</si>
  <si>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</si>
  <si>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</si>
  <si>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</si>
  <si>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</si>
  <si>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</si>
  <si>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</si>
  <si>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</si>
  <si>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</si>
  <si>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</si>
  <si>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</si>
  <si>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</si>
  <si>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</si>
  <si>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</si>
  <si>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</si>
  <si>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</si>
  <si>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</si>
  <si>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</si>
  <si>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</si>
  <si>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</si>
  <si>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</si>
  <si>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</si>
  <si>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</si>
  <si>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</si>
  <si>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</si>
  <si>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</si>
  <si>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</si>
  <si>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</si>
  <si>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</si>
  <si>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</si>
  <si>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</si>
  <si>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</si>
  <si>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</si>
  <si>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</si>
  <si>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</si>
  <si>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</si>
  <si>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</si>
  <si>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</si>
  <si>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</si>
  <si>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</si>
  <si>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</si>
  <si>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</si>
  <si>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</si>
  <si>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</si>
  <si>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</si>
  <si>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</si>
  <si>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</si>
  <si>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</si>
  <si>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</si>
  <si>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</si>
  <si>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</si>
  <si>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</si>
  <si>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</si>
  <si>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</si>
  <si>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</si>
  <si>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</si>
  <si>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</si>
  <si>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</si>
  <si>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</si>
  <si>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</si>
  <si>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</si>
  <si>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</si>
  <si>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</si>
  <si>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</si>
  <si>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</si>
  <si>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</si>
  <si>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</si>
  <si>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</si>
  <si>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</si>
  <si>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</si>
  <si>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</si>
  <si>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</si>
  <si>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</si>
  <si>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</si>
  <si>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</si>
  <si>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</si>
  <si>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</si>
  <si>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</si>
  <si>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</si>
  <si>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</si>
  <si>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</si>
  <si>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</si>
  <si>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</si>
  <si>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</si>
  <si>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</si>
  <si>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</si>
  <si>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</si>
  <si>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</si>
  <si>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</si>
  <si>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</si>
  <si>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</si>
  <si>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</si>
  <si>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</si>
  <si>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</si>
  <si>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</si>
  <si>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</si>
  <si>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</si>
  <si>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</si>
  <si>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</si>
  <si>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</si>
  <si>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</si>
  <si>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</si>
  <si>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</si>
  <si>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</si>
  <si>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</si>
  <si>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</si>
  <si>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</si>
  <si>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</si>
  <si>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</si>
  <si>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</si>
  <si>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</si>
  <si>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</si>
  <si>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</si>
  <si>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</si>
  <si>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</si>
  <si>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</si>
  <si>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</si>
  <si>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</si>
  <si>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</si>
  <si>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</si>
  <si>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</si>
  <si>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</si>
  <si>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</si>
  <si>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</si>
  <si>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</si>
  <si>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</si>
  <si>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</si>
  <si>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</si>
  <si>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</si>
  <si>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</si>
  <si>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</si>
  <si>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</si>
  <si>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</si>
  <si>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</si>
  <si>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</si>
  <si>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</si>
  <si>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</si>
  <si>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</si>
  <si>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</si>
  <si>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</si>
  <si>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</si>
  <si>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</si>
  <si>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</si>
  <si>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</si>
  <si>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</si>
  <si>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</si>
  <si>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</si>
  <si>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</si>
  <si>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</si>
  <si>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</si>
  <si>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</si>
  <si>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</si>
  <si>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</si>
  <si>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</si>
  <si>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</si>
  <si>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</si>
  <si>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</si>
  <si>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</si>
  <si>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</si>
  <si>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</si>
  <si>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</si>
  <si>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</si>
  <si>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</si>
  <si>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</si>
  <si>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</si>
  <si>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</si>
  <si>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</si>
  <si>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</si>
  <si>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</si>
  <si>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</si>
  <si>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</si>
  <si>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</si>
  <si>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</si>
  <si>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</si>
  <si>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</si>
  <si>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</si>
  <si>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</si>
  <si>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</si>
  <si>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</si>
  <si>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</si>
  <si>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</si>
  <si>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</si>
  <si>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</si>
  <si>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</si>
  <si>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</si>
  <si>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</si>
  <si>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</si>
  <si>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</si>
  <si>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</si>
  <si>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</si>
  <si>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</si>
  <si>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</si>
  <si>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</si>
  <si>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</si>
  <si>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</si>
  <si>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</si>
  <si>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</si>
  <si>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</si>
  <si>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</si>
  <si>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</si>
  <si>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</si>
  <si>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</si>
  <si>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</si>
  <si>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</si>
  <si>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</si>
  <si>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</si>
  <si>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</si>
  <si>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</si>
  <si>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</si>
  <si>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</si>
  <si>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</si>
  <si>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</si>
  <si>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</si>
  <si>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</si>
  <si>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</si>
  <si>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</si>
  <si>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</si>
  <si>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</si>
  <si>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</si>
  <si>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</si>
  <si>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</si>
  <si>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</si>
  <si>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</si>
  <si>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</si>
  <si>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</si>
  <si>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</si>
  <si>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</si>
  <si>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</si>
  <si>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</si>
  <si>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</si>
  <si>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</si>
  <si>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</si>
  <si>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</si>
  <si>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</si>
  <si>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</si>
  <si>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</si>
  <si>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</si>
  <si>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</si>
  <si>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</si>
  <si>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</si>
  <si>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</si>
  <si>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</si>
  <si>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</si>
  <si>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</si>
  <si>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</si>
  <si>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</si>
  <si>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</si>
  <si>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</si>
  <si>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</si>
  <si>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</si>
  <si>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</si>
  <si>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</si>
  <si>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</si>
  <si>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</si>
  <si>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</si>
  <si>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</si>
  <si>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</si>
  <si>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</si>
  <si>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</si>
  <si>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</si>
  <si>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</si>
  <si>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</si>
  <si>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</si>
  <si>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</si>
  <si>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</si>
  <si>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</si>
  <si>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</si>
  <si>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</si>
  <si>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</si>
  <si>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</si>
  <si>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</si>
  <si>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</si>
  <si>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</si>
  <si>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</si>
  <si>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</si>
  <si>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</si>
  <si>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</si>
  <si>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</si>
  <si>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</si>
  <si>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</si>
  <si>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</si>
  <si>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</si>
  <si>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</si>
  <si>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</si>
  <si>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</si>
  <si>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</si>
  <si>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</si>
  <si>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</si>
  <si>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</si>
  <si>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</si>
  <si>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</si>
  <si>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</si>
  <si>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</si>
  <si>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</si>
  <si>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</si>
  <si>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</si>
  <si>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</si>
  <si>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</si>
  <si>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</si>
  <si>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</si>
  <si>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</si>
  <si>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</si>
  <si>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</si>
  <si>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</si>
  <si>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</si>
  <si>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</si>
  <si>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</si>
  <si>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</si>
  <si>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</si>
  <si>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</si>
  <si>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</si>
  <si>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</si>
  <si>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</si>
  <si>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</si>
  <si>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</si>
  <si>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</si>
  <si>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</si>
  <si>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</si>
  <si>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</si>
  <si>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</si>
  <si>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</si>
  <si>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</si>
  <si>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</si>
  <si>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</si>
  <si>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</si>
  <si>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</si>
  <si>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</si>
  <si>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</si>
  <si>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</si>
  <si>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</si>
  <si>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</si>
  <si>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</si>
  <si>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</si>
  <si>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</si>
  <si>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</si>
  <si>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</si>
  <si>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</si>
  <si>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</si>
  <si>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</si>
  <si>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</si>
  <si>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</si>
  <si>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</si>
  <si>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</si>
  <si>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</si>
  <si>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</si>
  <si>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</si>
  <si>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</si>
  <si>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</si>
  <si>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</si>
  <si>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</si>
  <si>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</si>
  <si>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</si>
  <si>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</si>
  <si>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</si>
  <si>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</si>
  <si>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</si>
  <si>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</si>
  <si>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</si>
  <si>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</si>
  <si>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</si>
  <si>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</si>
  <si>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</si>
  <si>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</si>
  <si>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</si>
  <si>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</si>
  <si>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</si>
  <si>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</si>
  <si>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</si>
  <si>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</si>
  <si>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</si>
  <si>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</si>
  <si>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</si>
  <si>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</si>
  <si>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</si>
  <si>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</si>
  <si>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</si>
  <si>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</si>
  <si>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</si>
  <si>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</si>
  <si>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</si>
  <si>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</si>
  <si>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</si>
  <si>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</si>
  <si>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</si>
  <si>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</si>
  <si>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</si>
  <si>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</si>
  <si>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</si>
  <si>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</si>
  <si>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</si>
  <si>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</si>
  <si>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</si>
  <si>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</si>
  <si>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</si>
  <si>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</si>
  <si>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</si>
  <si>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</si>
  <si>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</si>
  <si>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</si>
  <si>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</si>
  <si>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</si>
  <si>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</si>
  <si>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</si>
  <si>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</si>
  <si>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</si>
  <si>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</si>
  <si>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</si>
  <si>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</si>
  <si>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</si>
  <si>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</si>
  <si>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</si>
  <si>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</si>
  <si>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</si>
  <si>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</si>
  <si>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</si>
  <si>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</si>
  <si>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</si>
  <si>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</si>
  <si>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</si>
  <si>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</si>
  <si>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</si>
  <si>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</si>
  <si>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</si>
  <si>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</si>
  <si>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</si>
  <si>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</si>
  <si>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</si>
  <si>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</si>
  <si>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</si>
  <si>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</si>
  <si>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</si>
  <si>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</si>
  <si>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</si>
  <si>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</si>
  <si>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</si>
  <si>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</si>
  <si>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</si>
  <si>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</si>
  <si>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</si>
  <si>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</si>
  <si>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</si>
  <si>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</si>
  <si>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</si>
  <si>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</si>
  <si>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</si>
  <si>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</si>
  <si>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</si>
  <si>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</si>
  <si>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</si>
  <si>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</si>
  <si>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</si>
  <si>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</si>
  <si>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</si>
  <si>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</si>
  <si>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</si>
  <si>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</si>
  <si>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</si>
  <si>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</si>
  <si>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</si>
  <si>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</si>
  <si>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</si>
  <si>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</si>
  <si>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</si>
  <si>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</si>
  <si>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</si>
  <si>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</si>
  <si>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</si>
  <si>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</si>
  <si>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</si>
  <si>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</si>
  <si>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</si>
  <si>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</si>
  <si>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</si>
  <si>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</si>
  <si>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</si>
  <si>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</si>
  <si>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</si>
  <si>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</si>
  <si>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</si>
  <si>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</si>
  <si>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</si>
  <si>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</si>
  <si>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</si>
  <si>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</si>
  <si>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</si>
  <si>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</si>
  <si>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</si>
  <si>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</si>
  <si>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</si>
  <si>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</si>
  <si>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</si>
  <si>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</si>
  <si>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</si>
  <si>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</si>
  <si>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</si>
  <si>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</si>
  <si>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</si>
  <si>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</si>
  <si>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</si>
  <si>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</si>
  <si>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</si>
  <si>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</si>
  <si>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</si>
  <si>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</si>
  <si>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</si>
  <si>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</si>
  <si>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</si>
  <si>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</si>
  <si>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</si>
  <si>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</si>
  <si>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</si>
  <si>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</si>
  <si>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</si>
  <si>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</si>
  <si>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</si>
  <si>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</si>
  <si>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</si>
  <si>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</si>
  <si>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</si>
  <si>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</si>
  <si>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</si>
  <si>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</si>
  <si>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</si>
  <si>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</si>
  <si>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</si>
  <si>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</si>
  <si>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</si>
  <si>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</si>
  <si>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</si>
  <si>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</si>
  <si>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</si>
  <si>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</si>
  <si>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</si>
  <si>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</si>
  <si>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</si>
  <si>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</si>
  <si>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</si>
  <si>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</si>
  <si>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</si>
  <si>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</si>
  <si>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</si>
  <si>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</si>
  <si>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</si>
  <si>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</si>
  <si>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</si>
  <si>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</si>
  <si>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</si>
  <si>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</si>
  <si>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</si>
  <si>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</si>
  <si>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</si>
  <si>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</si>
  <si>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</si>
  <si>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</si>
  <si>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</si>
  <si>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</si>
  <si>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</si>
  <si>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</si>
  <si>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</si>
  <si>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</si>
  <si>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</si>
  <si>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</si>
  <si>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</si>
  <si>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</si>
  <si>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</si>
  <si>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</si>
  <si>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</si>
  <si>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</si>
  <si>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</si>
  <si>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</si>
  <si>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</si>
  <si>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</si>
  <si>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</si>
  <si>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</si>
  <si>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</si>
  <si>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</si>
  <si>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</si>
  <si>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</si>
  <si>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</si>
  <si>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</si>
  <si>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</si>
  <si>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</si>
  <si>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</si>
  <si>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</si>
  <si>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</si>
  <si>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</si>
  <si>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</si>
  <si>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</si>
  <si>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</si>
  <si>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</si>
  <si>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</si>
  <si>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</si>
  <si>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</si>
  <si>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</si>
  <si>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</si>
  <si>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</si>
  <si>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</si>
  <si>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</si>
  <si>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</si>
  <si>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</si>
  <si>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</si>
  <si>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</si>
  <si>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</si>
  <si>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</si>
  <si>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</si>
  <si>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</si>
  <si>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</si>
  <si>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</si>
  <si>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</si>
  <si>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</si>
  <si>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</si>
  <si>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</si>
  <si>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</si>
  <si>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</si>
  <si>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</si>
  <si>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</si>
  <si>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</si>
  <si>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</si>
  <si>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</si>
  <si>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</si>
  <si>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</si>
  <si>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</si>
  <si>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</si>
  <si>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</si>
  <si>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</si>
  <si>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</si>
  <si>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</si>
  <si>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</si>
  <si>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</si>
  <si>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</si>
  <si>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</si>
  <si>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</si>
  <si>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</si>
  <si>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</si>
  <si>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</si>
  <si>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</si>
  <si>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</si>
  <si>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</si>
  <si>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</si>
  <si>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</si>
  <si>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</si>
  <si>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</si>
  <si>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</si>
  <si>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</si>
  <si>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</si>
  <si>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</si>
  <si>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</si>
  <si>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</si>
  <si>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</si>
  <si>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</si>
  <si>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</si>
  <si>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</si>
  <si>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</si>
  <si>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</si>
  <si>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</si>
  <si>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</si>
  <si>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</si>
  <si>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</si>
  <si>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</si>
  <si>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</si>
  <si>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</si>
  <si>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</si>
  <si>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</si>
  <si>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</si>
  <si>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</si>
  <si>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</si>
  <si>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</si>
  <si>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</si>
  <si>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</si>
  <si>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</si>
  <si>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</si>
  <si>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</si>
  <si>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</si>
  <si>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</si>
  <si>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</si>
  <si>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</si>
  <si>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</si>
  <si>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</si>
  <si>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</si>
  <si>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</si>
  <si>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</si>
  <si>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</si>
  <si>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</si>
  <si>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</si>
  <si>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</si>
  <si>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</si>
  <si>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</si>
  <si>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</si>
  <si>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</si>
  <si>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</si>
  <si>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</si>
  <si>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</si>
  <si>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</si>
  <si>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</si>
  <si>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</si>
  <si>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</si>
  <si>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</si>
  <si>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</si>
  <si>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</si>
  <si>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</si>
  <si>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</si>
  <si>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</si>
  <si>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</si>
  <si>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</si>
  <si>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</si>
  <si>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</si>
  <si>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</si>
  <si>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</si>
  <si>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</si>
  <si>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</si>
  <si>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</si>
  <si>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</si>
  <si>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</si>
  <si>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</si>
  <si>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</si>
  <si>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</si>
  <si>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</si>
  <si>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</si>
  <si>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</si>
  <si>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</si>
  <si>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</si>
  <si>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</si>
  <si>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</si>
  <si>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</si>
  <si>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</si>
  <si>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</si>
  <si>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</si>
  <si>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</si>
  <si>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</si>
  <si>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</si>
  <si>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</si>
  <si>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</si>
  <si>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</si>
  <si>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</si>
  <si>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</si>
  <si>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</si>
  <si>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</si>
  <si>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</si>
  <si>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</si>
  <si>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</si>
  <si>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</si>
  <si>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</si>
  <si>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</si>
  <si>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</si>
  <si>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</si>
  <si>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</si>
  <si>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</si>
  <si>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</si>
  <si>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</si>
  <si>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</si>
  <si>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</si>
  <si>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</si>
  <si>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</si>
  <si>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</si>
  <si>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</si>
  <si>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</si>
  <si>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</si>
  <si>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</si>
  <si>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</si>
  <si>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</si>
  <si>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</si>
  <si>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</si>
  <si>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</si>
  <si>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</si>
  <si>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</si>
  <si>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</si>
  <si>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</si>
  <si>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</si>
  <si>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</si>
  <si>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</si>
  <si>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</si>
  <si>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</si>
  <si>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</si>
  <si>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</si>
  <si>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</si>
  <si>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</si>
  <si>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</si>
  <si>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</si>
  <si>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</si>
  <si>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</si>
  <si>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</si>
  <si>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</si>
  <si>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</si>
  <si>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</si>
  <si>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</si>
  <si>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</si>
  <si>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</si>
  <si>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</si>
  <si>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</si>
  <si>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</si>
  <si>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</si>
  <si>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</si>
  <si>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</si>
  <si>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</si>
  <si>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</si>
  <si>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</si>
  <si>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</si>
  <si>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</si>
  <si>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</si>
  <si>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</si>
  <si>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</si>
  <si>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</si>
  <si>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</si>
  <si>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</si>
  <si>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</si>
  <si>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</si>
  <si>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</si>
  <si>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</si>
  <si>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</si>
  <si>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</si>
  <si>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</si>
  <si>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</si>
  <si>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</si>
  <si>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</si>
  <si>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</si>
  <si>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</si>
  <si>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</si>
  <si>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</si>
  <si>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</si>
  <si>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</si>
  <si>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</si>
  <si>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</si>
  <si>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</si>
  <si>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</si>
  <si>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</si>
  <si>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</si>
  <si>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</si>
  <si>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</si>
  <si>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</si>
  <si>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</si>
  <si>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</si>
  <si>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</si>
  <si>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</si>
  <si>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</si>
  <si>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</si>
  <si>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</si>
  <si>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</si>
  <si>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</si>
  <si>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</si>
  <si>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</si>
  <si>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</si>
  <si>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</si>
  <si>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</si>
  <si>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</si>
  <si>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</si>
  <si>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</si>
  <si>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</si>
  <si>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</si>
  <si>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</si>
  <si>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</si>
  <si>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</si>
  <si>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</si>
  <si>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</si>
  <si>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</si>
  <si>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</si>
  <si>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</si>
  <si>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</si>
  <si>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</si>
  <si>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</si>
  <si>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</si>
  <si>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</si>
  <si>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</si>
  <si>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</si>
  <si>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</si>
  <si>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</si>
  <si>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</si>
  <si>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</si>
  <si>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</si>
  <si>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</si>
  <si>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</si>
  <si>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</si>
  <si>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</si>
  <si>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</si>
  <si>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</si>
  <si>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</si>
  <si>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</si>
  <si>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</si>
  <si>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</si>
  <si>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</si>
  <si>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</si>
  <si>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</si>
  <si>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</si>
  <si>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</si>
  <si>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</si>
  <si>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</si>
  <si>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</si>
  <si>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</si>
  <si>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</si>
  <si>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</si>
  <si>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</si>
  <si>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</si>
  <si>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</si>
  <si>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</si>
  <si>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</si>
  <si>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</si>
  <si>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</si>
  <si>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</si>
  <si>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</si>
  <si>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</si>
  <si>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</si>
  <si>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</si>
  <si>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</si>
  <si>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</si>
  <si>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</si>
  <si>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</si>
  <si>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</si>
  <si>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</si>
  <si>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</si>
  <si>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</si>
  <si>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</si>
  <si>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</si>
  <si>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</si>
  <si>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</si>
  <si>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</si>
  <si>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</si>
  <si>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</si>
  <si>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</si>
  <si>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</si>
  <si>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</si>
  <si>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</si>
  <si>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</si>
  <si>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</si>
  <si>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</si>
  <si>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</si>
  <si>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</si>
  <si>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</si>
  <si>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</si>
  <si>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</si>
  <si>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</si>
  <si>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</si>
  <si>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</si>
  <si>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</si>
  <si>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</si>
  <si>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</si>
  <si>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</si>
  <si>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</si>
  <si>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</si>
  <si>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</si>
  <si>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</si>
  <si>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</si>
  <si>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</si>
  <si>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</si>
  <si>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</si>
  <si>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</si>
  <si>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</si>
  <si>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</si>
  <si>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</si>
  <si>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</si>
  <si>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</si>
  <si>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</si>
  <si>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</si>
  <si>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</si>
  <si>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</si>
  <si>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</si>
  <si>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</si>
  <si>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</si>
  <si>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</si>
  <si>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</si>
  <si>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</si>
  <si>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</si>
  <si>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</si>
  <si>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</si>
  <si>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</si>
  <si>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</si>
  <si>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</si>
  <si>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</si>
  <si>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</si>
  <si>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</si>
  <si>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</si>
  <si>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</si>
  <si>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</si>
  <si>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</si>
  <si>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</si>
  <si>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</si>
  <si>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</si>
  <si>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</si>
  <si>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</si>
  <si>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</si>
  <si>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</si>
  <si>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</si>
  <si>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</si>
  <si>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</si>
  <si>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</si>
  <si>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</si>
  <si>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</si>
  <si>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</si>
  <si>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</si>
  <si>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</si>
  <si>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</si>
  <si>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</si>
  <si>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</si>
  <si>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</si>
  <si>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</si>
  <si>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</si>
  <si>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</si>
  <si>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</si>
  <si>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</si>
  <si>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</si>
  <si>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</si>
  <si>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</si>
  <si>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</si>
  <si>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</si>
  <si>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</si>
  <si>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</si>
  <si>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</si>
  <si>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</si>
  <si>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</si>
  <si>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</si>
  <si>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</si>
  <si>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</si>
  <si>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</si>
  <si>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</si>
  <si>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</si>
  <si>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</si>
  <si>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</si>
  <si>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</si>
  <si>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</si>
  <si>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</si>
  <si>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</si>
  <si>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</si>
  <si>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</si>
  <si>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</si>
  <si>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</si>
  <si>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</si>
  <si>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</si>
  <si>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</si>
  <si>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</si>
  <si>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</si>
  <si>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</si>
  <si>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</si>
  <si>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</si>
  <si>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</si>
  <si>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</si>
  <si>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</si>
  <si>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</si>
  <si>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</si>
  <si>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</si>
  <si>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</si>
  <si>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</si>
  <si>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</si>
  <si>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</si>
  <si>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</si>
  <si>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</si>
  <si>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</si>
  <si>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</si>
  <si>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</si>
  <si>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</si>
  <si>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</si>
  <si>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</si>
  <si>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</si>
  <si>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</si>
  <si>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</si>
  <si>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</si>
  <si>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</si>
  <si>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</si>
  <si>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</si>
  <si>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</si>
  <si>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</si>
  <si>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</si>
  <si>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</si>
  <si>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</si>
  <si>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</si>
  <si>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</si>
  <si>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</si>
  <si>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</si>
  <si>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</si>
  <si>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</si>
  <si>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</si>
  <si>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</si>
  <si>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</si>
  <si>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</si>
  <si>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</si>
  <si>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</si>
  <si>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</si>
  <si>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</si>
  <si>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</si>
  <si>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</si>
  <si>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</si>
  <si>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</si>
  <si>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</si>
  <si>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</si>
  <si>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</si>
  <si>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</si>
  <si>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</si>
  <si>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</si>
  <si>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</si>
  <si>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</si>
  <si>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</si>
  <si>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</si>
  <si>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</si>
  <si>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</si>
  <si>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</si>
  <si>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</si>
  <si>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</si>
  <si>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</si>
  <si>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</si>
  <si>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</si>
  <si>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</si>
  <si>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</si>
  <si>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</si>
  <si>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</si>
  <si>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</si>
  <si>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</si>
  <si>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</si>
  <si>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</si>
  <si>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</si>
  <si>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</si>
  <si>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</si>
  <si>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</si>
  <si>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</si>
  <si>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</si>
  <si>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</si>
  <si>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</si>
  <si>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</si>
  <si>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</si>
  <si>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</si>
  <si>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</si>
  <si>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</si>
  <si>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</si>
  <si>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</si>
  <si>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</si>
  <si>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</si>
  <si>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</si>
  <si>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</si>
  <si>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</si>
  <si>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</si>
  <si>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</si>
  <si>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</si>
  <si>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</si>
  <si>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</si>
  <si>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</si>
  <si>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</si>
  <si>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</si>
  <si>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</si>
  <si>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</si>
  <si>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</si>
  <si>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</si>
  <si>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</si>
  <si>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</si>
  <si>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</si>
  <si>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</si>
  <si>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</si>
  <si>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</si>
  <si>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</si>
  <si>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</si>
  <si>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</si>
  <si>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</si>
  <si>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</si>
  <si>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</si>
  <si>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</si>
  <si>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</si>
  <si>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</si>
  <si>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</si>
  <si>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</si>
  <si>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</si>
  <si>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</si>
  <si>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</si>
  <si>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</si>
  <si>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</si>
  <si>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</si>
  <si>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</si>
  <si>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</si>
  <si>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</si>
  <si>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</si>
  <si>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</si>
  <si>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</si>
  <si>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</si>
  <si>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</si>
  <si>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</si>
  <si>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</si>
  <si>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</si>
  <si>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</si>
  <si>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</si>
  <si>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</si>
  <si>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</si>
  <si>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</si>
  <si>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</si>
  <si>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</si>
  <si>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</si>
  <si>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</si>
  <si>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</si>
  <si>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</si>
  <si>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</si>
  <si>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</si>
  <si>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</si>
  <si>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</si>
  <si>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</si>
  <si>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</si>
  <si>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</si>
  <si>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</si>
  <si>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</si>
  <si>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</si>
  <si>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</si>
  <si>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</si>
  <si>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</si>
  <si>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</si>
  <si>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</si>
  <si>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</si>
  <si>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</si>
  <si>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</si>
  <si>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</si>
  <si>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</si>
  <si>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</si>
  <si>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</si>
  <si>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</si>
  <si>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</si>
  <si>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</si>
  <si>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</si>
  <si>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</si>
  <si>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</si>
  <si>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</si>
  <si>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</si>
  <si>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</si>
  <si>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</si>
  <si>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</si>
  <si>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</si>
  <si>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</si>
  <si>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</si>
  <si>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</si>
  <si>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</si>
  <si>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</si>
  <si>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</si>
  <si>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</si>
  <si>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</si>
  <si>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</si>
  <si>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</si>
  <si>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</si>
  <si>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</si>
  <si>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</si>
  <si>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</si>
  <si>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</si>
  <si>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</si>
  <si>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</si>
  <si>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</si>
  <si>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</si>
  <si>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</si>
  <si>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</si>
  <si>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</si>
  <si>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</si>
  <si>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</si>
  <si>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</si>
  <si>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</si>
  <si>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</si>
  <si>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</si>
  <si>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</si>
  <si>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</si>
  <si>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</si>
  <si>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</si>
  <si>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</si>
  <si>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</si>
  <si>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</si>
  <si>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</si>
  <si>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</si>
  <si>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</si>
  <si>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</si>
  <si>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</si>
  <si>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</si>
  <si>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</si>
  <si>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</si>
  <si>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</si>
  <si>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</si>
  <si>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</si>
  <si>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</si>
  <si>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</si>
  <si>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</si>
  <si>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</si>
  <si>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</si>
  <si>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</si>
  <si>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</si>
  <si>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</si>
  <si>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</si>
  <si>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</si>
  <si>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</si>
  <si>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</si>
  <si>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</si>
  <si>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</si>
  <si>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</si>
  <si>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</si>
  <si>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</si>
  <si>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</si>
  <si>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</si>
  <si>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</si>
  <si>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</si>
  <si>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</si>
  <si>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</si>
  <si>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</si>
  <si>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</si>
  <si>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</si>
  <si>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</si>
  <si>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</si>
  <si>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</si>
  <si>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</si>
  <si>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</si>
  <si>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</si>
  <si>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</si>
  <si>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</si>
  <si>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</si>
  <si>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</si>
  <si>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</si>
  <si>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</si>
  <si>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</si>
  <si>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</si>
  <si>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</si>
  <si>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</si>
  <si>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</si>
  <si>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</si>
  <si>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</si>
  <si>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</si>
  <si>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</si>
  <si>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</si>
  <si>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</si>
  <si>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</si>
  <si>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</si>
  <si>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</si>
  <si>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</si>
  <si>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</si>
  <si>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</si>
  <si>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</si>
  <si>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</si>
  <si>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</si>
  <si>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</si>
  <si>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</si>
  <si>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</si>
  <si>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</si>
  <si>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</si>
  <si>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</si>
  <si>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</si>
  <si>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</si>
  <si>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</si>
  <si>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</si>
  <si>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</si>
  <si>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</si>
  <si>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</si>
  <si>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</si>
  <si>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</si>
  <si>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</si>
  <si>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</si>
  <si>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</si>
  <si>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</si>
  <si>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</si>
  <si>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</si>
  <si>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</si>
  <si>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</si>
  <si>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</si>
  <si>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</si>
  <si>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</si>
  <si>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</si>
  <si>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</si>
  <si>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</si>
  <si>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</si>
  <si>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</si>
  <si>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</si>
  <si>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</si>
  <si>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</si>
  <si>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</si>
  <si>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</si>
  <si>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</si>
  <si>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</si>
  <si>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</si>
  <si>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</si>
  <si>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</si>
  <si>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</si>
  <si>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</si>
  <si>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</si>
  <si>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</si>
  <si>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</si>
  <si>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</si>
  <si>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</si>
  <si>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</si>
  <si>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</si>
  <si>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</si>
  <si>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</si>
  <si>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</si>
  <si>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</si>
  <si>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</si>
  <si>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</si>
  <si>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</si>
  <si>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</si>
  <si>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</si>
  <si>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</si>
  <si>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</si>
  <si>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</si>
  <si>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</si>
  <si>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</si>
  <si>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</si>
  <si>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</si>
  <si>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</si>
  <si>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</si>
  <si>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</si>
  <si>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</si>
  <si>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</si>
  <si>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</si>
  <si>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</si>
  <si>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</si>
  <si>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</si>
  <si>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</si>
  <si>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</si>
  <si>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</si>
  <si>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</si>
  <si>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</si>
  <si>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</si>
  <si>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</si>
  <si>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</si>
  <si>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</si>
  <si>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</si>
  <si>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</si>
  <si>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</si>
  <si>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</si>
  <si>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</si>
  <si>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</si>
  <si>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</si>
  <si>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</si>
  <si>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</si>
  <si>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</si>
  <si>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</si>
  <si>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</si>
  <si>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</si>
  <si>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</si>
  <si>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</si>
  <si>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</si>
  <si>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</si>
  <si>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</si>
  <si>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</si>
  <si>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</si>
  <si>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</si>
  <si>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</si>
  <si>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</si>
  <si>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</si>
  <si>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</si>
  <si>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</si>
  <si>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</si>
  <si>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</si>
  <si>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</si>
  <si>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</si>
  <si>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</si>
  <si>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</si>
  <si>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</si>
  <si>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</si>
  <si>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</si>
  <si>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</si>
  <si>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</si>
  <si>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</si>
  <si>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</si>
  <si>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</si>
  <si>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</si>
  <si>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</si>
  <si>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</si>
  <si>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</si>
  <si>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</si>
  <si>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</si>
  <si>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</si>
  <si>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</si>
  <si>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</si>
  <si>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</si>
  <si>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</si>
  <si>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</si>
  <si>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</si>
  <si>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</si>
  <si>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</si>
  <si>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</si>
  <si>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</si>
  <si>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</si>
  <si>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</si>
  <si>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</si>
  <si>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</si>
  <si>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</si>
  <si>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</si>
  <si>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</si>
  <si>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</si>
  <si>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</si>
  <si>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</si>
  <si>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</si>
  <si>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</si>
  <si>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</si>
  <si>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</si>
  <si>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</si>
  <si>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</si>
  <si>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</si>
  <si>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</si>
  <si>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</si>
  <si>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</si>
  <si>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</si>
  <si>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</si>
  <si>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</si>
  <si>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</si>
  <si>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</si>
  <si>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</si>
  <si>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</si>
  <si>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</si>
  <si>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</si>
  <si>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</si>
  <si>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</si>
  <si>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</si>
  <si>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</si>
  <si>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</si>
  <si>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</si>
  <si>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</si>
  <si>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</si>
  <si>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</si>
  <si>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</si>
  <si>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</si>
  <si>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</si>
  <si>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</si>
  <si>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</si>
  <si>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</si>
  <si>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</si>
  <si>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</si>
  <si>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</si>
  <si>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</si>
  <si>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</si>
  <si>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</si>
  <si>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</si>
  <si>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</si>
  <si>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</si>
  <si>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</si>
  <si>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</si>
  <si>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</si>
  <si>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</si>
  <si>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</si>
  <si>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</si>
  <si>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</si>
  <si>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</si>
  <si>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</si>
  <si>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</si>
  <si>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</si>
  <si>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</si>
  <si>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</si>
  <si>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</si>
  <si>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</si>
  <si>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</si>
  <si>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</si>
  <si>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</si>
  <si>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</si>
  <si>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</si>
  <si>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</si>
  <si>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</si>
  <si>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</si>
  <si>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</si>
  <si>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</si>
  <si>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</si>
  <si>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</si>
  <si>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</si>
  <si>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</si>
  <si>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</si>
  <si>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</si>
  <si>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</si>
  <si>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</si>
  <si>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</si>
  <si>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</si>
  <si>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</si>
  <si>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</si>
  <si>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</si>
  <si>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</si>
  <si>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</si>
  <si>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</si>
  <si>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</si>
  <si>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</si>
  <si>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</si>
  <si>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</si>
  <si>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</si>
  <si>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</si>
  <si>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</si>
  <si>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</si>
  <si>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</si>
  <si>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</si>
  <si>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</si>
  <si>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</si>
  <si>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</si>
  <si>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</si>
  <si>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</si>
  <si>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</si>
  <si>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</si>
  <si>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</si>
  <si>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</si>
  <si>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</si>
  <si>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</si>
  <si>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</si>
  <si>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</si>
  <si>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</si>
  <si>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</si>
  <si>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</si>
  <si>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</si>
  <si>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</si>
  <si>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</si>
  <si>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</si>
  <si>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</si>
  <si>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</si>
  <si>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</si>
  <si>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</si>
  <si>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</si>
  <si>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</si>
  <si>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</si>
  <si>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</si>
  <si>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</si>
  <si>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</si>
  <si>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</si>
  <si>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</si>
  <si>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</si>
  <si>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</si>
  <si>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</si>
  <si>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</si>
  <si>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</si>
  <si>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</si>
  <si>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</si>
  <si>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</si>
  <si>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</si>
  <si>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</si>
  <si>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</si>
  <si>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</si>
  <si>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</si>
  <si>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</si>
  <si>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</si>
  <si>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</si>
  <si>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</si>
  <si>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</si>
  <si>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</si>
  <si>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</si>
  <si>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</si>
  <si>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</si>
  <si>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</si>
  <si>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</si>
  <si>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</si>
  <si>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</si>
  <si>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</si>
  <si>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</si>
  <si>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</si>
  <si>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</si>
  <si>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</si>
  <si>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</si>
  <si>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</si>
  <si>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</si>
  <si>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</si>
  <si>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</si>
  <si>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</si>
  <si>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</si>
  <si>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</si>
  <si>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</si>
  <si>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</si>
  <si>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</si>
  <si>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</si>
  <si>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18/11/2022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</si>
  <si>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</si>
  <si>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</si>
  <si>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</si>
  <si>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</si>
  <si>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</si>
  <si>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</si>
  <si>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</si>
  <si>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</si>
  <si>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</si>
  <si>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</si>
  <si>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</si>
  <si>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</si>
  <si>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</si>
  <si>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</si>
  <si>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</si>
  <si>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</si>
  <si>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</si>
  <si>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</si>
  <si>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</si>
  <si>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</si>
  <si>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</si>
  <si>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</si>
  <si>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</si>
  <si>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</si>
  <si>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</si>
  <si>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</si>
  <si>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</si>
  <si>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</si>
  <si>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14/11/2022</t>
  </si>
  <si>
    <t>D-15645</t>
  </si>
  <si>
    <t>D-15646</t>
  </si>
  <si>
    <t>D-15647</t>
  </si>
  <si>
    <t>D-15648</t>
  </si>
  <si>
    <t>07/11/2022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</si>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</sst>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1">
        <f>D3239-F3239</f>
        <v>2000</v>
      </c>
      <c r="F3245" s="242"/>
    </row>
    <row r="3246" spans="1:8" ht="15.75" thickBot="1" x14ac:dyDescent="0.3">
      <c r="E3246" s="243"/>
      <c r="F3246" s="244"/>
    </row>
    <row r="3247" spans="1:8" x14ac:dyDescent="0.25">
      <c r="E3247" s="245" t="s">
        <v>28010</v>
      </c>
      <c r="F3247" s="245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2" t="s">
        <v>10570</v>
      </c>
      <c r="Q1118" s="250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3"/>
      <c r="Q1119" s="251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46">
        <f>Tabla13[[#Totals],[Importe]]-Tabla13[[#Totals],[Pagado]]</f>
        <v>0</v>
      </c>
      <c r="F3177" s="247"/>
    </row>
    <row r="3178" spans="1:9" ht="16.5" thickBot="1" x14ac:dyDescent="0.3">
      <c r="E3178" s="248"/>
      <c r="F3178" s="249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4">
        <f>D3446-F3446</f>
        <v>0</v>
      </c>
      <c r="F3452" s="255"/>
      <c r="G3452" s="260"/>
    </row>
    <row r="3453" spans="1:8" x14ac:dyDescent="0.25">
      <c r="E3453" s="256"/>
      <c r="F3453" s="257"/>
      <c r="G3453" s="260"/>
    </row>
    <row r="3454" spans="1:8" ht="16.5" thickBot="1" x14ac:dyDescent="0.3">
      <c r="E3454" s="258"/>
      <c r="F3454" s="259"/>
      <c r="G3454" s="260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1">
        <f>Tabla15[[#Totals],[Importe]]-Tabla15[[#Totals],[Pagado]]</f>
        <v>0</v>
      </c>
      <c r="F3381" s="262"/>
    </row>
    <row r="3382" spans="1:6" ht="16.5" thickBot="1" x14ac:dyDescent="0.3">
      <c r="E3382" s="263"/>
      <c r="F3382" s="264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5">
        <f>Tabla16[[#Totals],[Importe]]-Tabla16[[#Totals],[Pagado]]</f>
        <v>55999.999999992549</v>
      </c>
      <c r="F3562" s="266"/>
      <c r="G3562" s="267"/>
    </row>
    <row r="3563" spans="1:8" x14ac:dyDescent="0.25">
      <c r="E3563" s="268"/>
      <c r="F3563" s="269"/>
      <c r="G3563" s="270"/>
    </row>
    <row r="3564" spans="1:8" ht="16.5" thickBot="1" x14ac:dyDescent="0.3">
      <c r="E3564" s="271"/>
      <c r="F3564" s="272"/>
      <c r="G3564" s="273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4" t="s">
        <v>10570</v>
      </c>
      <c r="E3343" s="276">
        <f>Tabla147[[#Totals],[Importe]]-Tabla147[[#Totals],[Pagado]]</f>
        <v>0</v>
      </c>
      <c r="F3343" s="277"/>
    </row>
    <row r="3344" spans="1:9" ht="16.5" thickBot="1" x14ac:dyDescent="0.3">
      <c r="D3344" s="275"/>
      <c r="E3344" s="278"/>
      <c r="F3344" s="279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4" t="s">
        <v>24613</v>
      </c>
      <c r="E3237" s="280">
        <f>D3232-F3232</f>
        <v>164962.93000002205</v>
      </c>
      <c r="F3237" s="281"/>
    </row>
    <row r="3238" spans="4:6" ht="16.5" thickBot="1" x14ac:dyDescent="0.3">
      <c r="D3238" s="285"/>
      <c r="E3238" s="282"/>
      <c r="F3238" s="283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90" t="s">
        <v>27995</v>
      </c>
      <c r="E3227" s="286">
        <f>Tabla19[[#Totals],[Importe]]-Tabla19[[#Totals],[Pagado]]</f>
        <v>158785.98000000417</v>
      </c>
      <c r="F3227" s="287"/>
    </row>
    <row r="3228" spans="1:8" ht="16.5" thickBot="1" x14ac:dyDescent="0.3">
      <c r="D3228" s="291"/>
      <c r="E3228" s="288"/>
      <c r="F3228" s="289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9" activePane="bottomRight" state="frozen"/>
      <selection pane="topRight" activeCell="C1" sqref="C1"/>
      <selection pane="bottomLeft" activeCell="A2" sqref="A2"/>
      <selection pane="bottomRight" activeCell="D3409" sqref="D3409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35000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37056306.249999933</v>
      </c>
      <c r="G3409" s="208">
        <f>SUBTOTAL(109,Tabla110[Saldo])</f>
        <v>2171594.4599999995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E3341" activePane="bottomRight" state="frozen"/>
      <selection pane="topRight" activeCell="C1" sqref="C1"/>
      <selection pane="bottomLeft" activeCell="A2" sqref="A2"/>
      <selection pane="bottomRight" activeCell="E3345" sqref="E3345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31555</v>
      </c>
      <c r="C2" s="75" t="s">
        <v>887</v>
      </c>
      <c r="D2" s="81">
        <v>25104.9</v>
      </c>
      <c r="E2" s="230" t="s">
        <v>31556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31557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31558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31559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31560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31561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31562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31563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31564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31565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31566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31567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31568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31569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31570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31571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31572</v>
      </c>
      <c r="C18" s="75" t="s">
        <v>10586</v>
      </c>
      <c r="D18" s="81">
        <v>5980</v>
      </c>
      <c r="E18" s="230" t="s">
        <v>31573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31574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31575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31576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31577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31578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31579</v>
      </c>
      <c r="C24" s="75" t="s">
        <v>93</v>
      </c>
      <c r="D24" s="81">
        <v>24493.9</v>
      </c>
      <c r="E24" s="230" t="s">
        <v>31573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31580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31581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31582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31583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31584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31585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31586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31587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31588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31589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31590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31591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31592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31593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31594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31595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31596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31597</v>
      </c>
      <c r="C42" s="75" t="s">
        <v>30030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31598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31599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31600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31601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31602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31603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31604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31605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31606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31607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31608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31609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31610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31611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31612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31613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31614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31615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31616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31617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31618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31619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31620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31621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31622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31623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31624</v>
      </c>
    </row>
    <row r="69" spans="1:8" x14ac:dyDescent="0.25">
      <c r="A69" s="148">
        <v>44835</v>
      </c>
      <c r="B69" s="149" t="s">
        <v>31625</v>
      </c>
      <c r="C69" s="153" t="s">
        <v>31626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31627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31628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31629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31630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31631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31632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31633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31634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31635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31636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31637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31638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31639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31640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31641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31642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31643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31644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31645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31646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31647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31648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31649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31650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31651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31652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31653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31654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31655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31656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31657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31658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31659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31660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31661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31662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31663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31664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31665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31666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31667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31668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31669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31670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31671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31672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31673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31674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31675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31676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31677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31678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31679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31680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31681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31682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31683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31684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31685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31686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31687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31688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31689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31690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31691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31692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31693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31694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31695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31696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31697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31698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31699</v>
      </c>
      <c r="C142" s="75" t="s">
        <v>31700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31701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31702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31703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31704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31705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31706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31707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31708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31709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31710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31711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31712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31713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31714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31715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31716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31717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31718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31719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31720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31721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31722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31723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31724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31725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31726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31727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31728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31729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31730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31731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31732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31733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31734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31735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31736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31737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31738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31739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31740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31741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31742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31743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31744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31745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31746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31747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31748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31749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31750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31751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31752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31753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31754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31755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31756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31757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31758</v>
      </c>
      <c r="C200" s="75" t="s">
        <v>475</v>
      </c>
      <c r="D200" s="81">
        <v>127351.2</v>
      </c>
      <c r="E200" s="230" t="s">
        <v>31759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31760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31761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31762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31763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31764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31765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31766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31767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31768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31769</v>
      </c>
      <c r="C210" s="75" t="s">
        <v>93</v>
      </c>
      <c r="D210" s="81">
        <v>9286.2999999999993</v>
      </c>
      <c r="E210" s="230" t="s">
        <v>31759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31770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31771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31772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31773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31774</v>
      </c>
      <c r="C215" s="153" t="s">
        <v>30030</v>
      </c>
      <c r="D215" s="154">
        <v>11817.4</v>
      </c>
      <c r="E215" s="231" t="s">
        <v>31775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31776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31777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31778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31779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31780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31781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31782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31783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31784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31785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31786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31787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31788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31789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31790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31791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31792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31793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31794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31795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31796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31797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31798</v>
      </c>
      <c r="C238" s="75" t="s">
        <v>28087</v>
      </c>
      <c r="D238" s="81">
        <v>226928.1</v>
      </c>
      <c r="E238" s="230" t="s">
        <v>31759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31799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31800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31801</v>
      </c>
      <c r="C241" s="153" t="s">
        <v>142</v>
      </c>
      <c r="D241" s="154">
        <v>88125.66</v>
      </c>
      <c r="E241" s="231" t="s">
        <v>4813</v>
      </c>
      <c r="F241" s="154">
        <v>0</v>
      </c>
      <c r="G241" s="197">
        <f>Tabla111[[#This Row],[Importe]]-Tabla111[[#This Row],[Pagado]]</f>
        <v>88125.66</v>
      </c>
      <c r="H241" s="153" t="s">
        <v>4814</v>
      </c>
    </row>
    <row r="242" spans="1:8" x14ac:dyDescent="0.25">
      <c r="A242" s="73">
        <v>44837</v>
      </c>
      <c r="B242" s="74" t="s">
        <v>31802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31803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31804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31805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31806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31807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31808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31809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31810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31811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31812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31813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31814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31815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31816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31817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31818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31819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31820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31821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31822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31823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31824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31825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31826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31827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31828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31829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31830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31831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31832</v>
      </c>
      <c r="C272" s="75" t="s">
        <v>31324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31833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31834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31835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31836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31837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31838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31839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31840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31841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31842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31843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31844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31845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31846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31847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31848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31849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31850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31851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31852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31853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31854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31855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31856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31857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31858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31859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31860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31861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31862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31863</v>
      </c>
      <c r="C303" s="153" t="s">
        <v>31864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31865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31866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31867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31868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31869</v>
      </c>
      <c r="C308" s="75" t="s">
        <v>31870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31871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31872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31873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31874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31875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31876</v>
      </c>
      <c r="C314" s="75" t="s">
        <v>29431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31877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31878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31879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31880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31881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31882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31883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31884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31885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31886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31887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31888</v>
      </c>
      <c r="C326" s="75" t="s">
        <v>10840</v>
      </c>
      <c r="D326" s="81">
        <v>43847.6</v>
      </c>
      <c r="E326" s="230" t="s">
        <v>31889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31890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31891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31892</v>
      </c>
      <c r="C329" s="153" t="s">
        <v>887</v>
      </c>
      <c r="D329" s="154">
        <v>21781.7</v>
      </c>
      <c r="E329" s="231" t="s">
        <v>31775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31893</v>
      </c>
      <c r="C330" s="75" t="s">
        <v>31324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31894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31895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31896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31897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31898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31899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31900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31901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31902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31903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31904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31905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31906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31907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31908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31909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31910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31911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31912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31913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31914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31915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31916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31917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31918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31919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31920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31921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31922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31923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31924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31925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31926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31927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31928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31929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31930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31931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31932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31933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31934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31935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31936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31937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31938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31939</v>
      </c>
    </row>
    <row r="376" spans="1:8" x14ac:dyDescent="0.25">
      <c r="A376" s="73">
        <v>44838</v>
      </c>
      <c r="B376" s="74" t="s">
        <v>31940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31941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31942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31943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31944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31945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31946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31947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31948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31949</v>
      </c>
      <c r="C385" s="153" t="s">
        <v>28087</v>
      </c>
      <c r="D385" s="154">
        <v>19140</v>
      </c>
      <c r="E385" s="231" t="s">
        <v>31950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31951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31952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31953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31954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31955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31956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31957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31958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31959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31960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31961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31962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31963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31964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31965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31966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31967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31968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31969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31970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31971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31972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31973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31974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31975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31976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31977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31978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31979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31980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31981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31982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31983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31984</v>
      </c>
      <c r="C419" s="153" t="s">
        <v>31985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31986</v>
      </c>
    </row>
    <row r="420" spans="1:8" x14ac:dyDescent="0.25">
      <c r="A420" s="73">
        <v>44838</v>
      </c>
      <c r="B420" s="74" t="s">
        <v>31987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31988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31989</v>
      </c>
      <c r="C422" s="75" t="s">
        <v>31990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31991</v>
      </c>
    </row>
    <row r="423" spans="1:8" x14ac:dyDescent="0.25">
      <c r="A423" s="148">
        <v>44838</v>
      </c>
      <c r="B423" s="149" t="s">
        <v>31992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31993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31994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31995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31996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31997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31998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31999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32000</v>
      </c>
      <c r="C431" s="153" t="s">
        <v>142</v>
      </c>
      <c r="D431" s="154">
        <v>56205.15</v>
      </c>
      <c r="E431" s="231" t="s">
        <v>4813</v>
      </c>
      <c r="F431" s="154">
        <v>0</v>
      </c>
      <c r="G431" s="197">
        <f>Tabla111[[#This Row],[Importe]]-Tabla111[[#This Row],[Pagado]]</f>
        <v>56205.15</v>
      </c>
      <c r="H431" s="153" t="s">
        <v>4814</v>
      </c>
    </row>
    <row r="432" spans="1:8" x14ac:dyDescent="0.25">
      <c r="A432" s="73">
        <v>44838</v>
      </c>
      <c r="B432" s="74" t="s">
        <v>32001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32002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32003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32004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32005</v>
      </c>
      <c r="C436" s="75" t="s">
        <v>30417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32006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32007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32008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32009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32010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32011</v>
      </c>
      <c r="C442" s="75" t="s">
        <v>475</v>
      </c>
      <c r="D442" s="81">
        <v>98825.600000000006</v>
      </c>
      <c r="E442" s="230" t="s">
        <v>32012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32013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32014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32015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32016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32017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32018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32019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32020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32021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32022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32023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32024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32025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32026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32027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32028</v>
      </c>
      <c r="C458" s="75" t="s">
        <v>93</v>
      </c>
      <c r="D458" s="81">
        <v>7172.4</v>
      </c>
      <c r="E458" s="230" t="s">
        <v>31546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32029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32030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32031</v>
      </c>
      <c r="C461" s="153" t="s">
        <v>30030</v>
      </c>
      <c r="D461" s="154">
        <v>7503</v>
      </c>
      <c r="E461" s="231" t="s">
        <v>31950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32032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32033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32034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32035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32036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32037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32038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32039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32040</v>
      </c>
      <c r="C470" s="75" t="s">
        <v>28087</v>
      </c>
      <c r="D470" s="81">
        <v>170837.52</v>
      </c>
      <c r="E470" s="230" t="s">
        <v>32041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32042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32043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32044</v>
      </c>
      <c r="C473" s="153" t="s">
        <v>142</v>
      </c>
      <c r="D473" s="154">
        <v>65950</v>
      </c>
      <c r="E473" s="231" t="s">
        <v>4813</v>
      </c>
      <c r="F473" s="154">
        <v>0</v>
      </c>
      <c r="G473" s="197">
        <f>Tabla111[[#This Row],[Importe]]-Tabla111[[#This Row],[Pagado]]</f>
        <v>65950</v>
      </c>
      <c r="H473" s="153" t="s">
        <v>4814</v>
      </c>
    </row>
    <row r="474" spans="1:8" x14ac:dyDescent="0.25">
      <c r="A474" s="73">
        <v>44839</v>
      </c>
      <c r="B474" s="74" t="s">
        <v>32045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32046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32047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32048</v>
      </c>
      <c r="C477" s="153" t="s">
        <v>32049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32050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32051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32052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32053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32054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32055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32056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32057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32058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32059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32060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32061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32062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32063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32064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32065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32066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32067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32068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32069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32070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32071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32072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32073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32074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32075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32076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32077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32078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32079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32080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32081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32082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32083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32084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32085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32086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32087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32088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32089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32090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32091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32092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32093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32094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32095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32096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32097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32098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32099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32100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32101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32102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32103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32104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32105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32106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32107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32108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32109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32110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32111</v>
      </c>
      <c r="C539" s="153" t="s">
        <v>142</v>
      </c>
      <c r="D539" s="154">
        <v>11783.6</v>
      </c>
      <c r="E539" s="231" t="s">
        <v>4813</v>
      </c>
      <c r="F539" s="154">
        <v>0</v>
      </c>
      <c r="G539" s="197">
        <f>Tabla111[[#This Row],[Importe]]-Tabla111[[#This Row],[Pagado]]</f>
        <v>11783.6</v>
      </c>
      <c r="H539" s="153" t="s">
        <v>4814</v>
      </c>
    </row>
    <row r="540" spans="1:8" x14ac:dyDescent="0.25">
      <c r="A540" s="73">
        <v>44839</v>
      </c>
      <c r="B540" s="74" t="s">
        <v>32112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32113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32114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32115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32116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32117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32118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32119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32120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32121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32122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32123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32124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32125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32126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32127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32128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32129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32130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32131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32132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32133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32134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32135</v>
      </c>
      <c r="C563" s="153" t="s">
        <v>32136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32137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32138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32139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32140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32141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32142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32143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32144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32145</v>
      </c>
      <c r="C572" s="75" t="s">
        <v>93</v>
      </c>
      <c r="D572" s="81">
        <v>7589.3</v>
      </c>
      <c r="E572" s="230" t="s">
        <v>32041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32146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32147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32148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32149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32150</v>
      </c>
      <c r="C577" s="153" t="s">
        <v>22</v>
      </c>
      <c r="D577" s="154">
        <v>32414.799999999999</v>
      </c>
      <c r="E577" s="231" t="s">
        <v>31546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32151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32152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32153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32154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32155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32156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32157</v>
      </c>
      <c r="C584" s="75" t="s">
        <v>31324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32158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32159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32160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32161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32162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32163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32164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32165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32166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32167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32168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32169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32170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32171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32172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32173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32174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32175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32176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32177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32178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32179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32180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32181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32182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32183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32184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32185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32186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32187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32188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32189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32190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32191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32192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32193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32194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32195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32196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32197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32198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32199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32200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32201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32202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32203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32204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32205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32206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32207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32208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32209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32210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32211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32212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32213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32214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32215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32216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32217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32218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32219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32220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32221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32222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32223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32224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32225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32226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32227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32228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32229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32230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32231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32232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32233</v>
      </c>
      <c r="C660" s="75" t="s">
        <v>142</v>
      </c>
      <c r="D660" s="81">
        <v>43663.74</v>
      </c>
      <c r="E660" s="230" t="s">
        <v>4813</v>
      </c>
      <c r="F660" s="81">
        <v>0</v>
      </c>
      <c r="G660" s="197">
        <f>Tabla111[[#This Row],[Importe]]-Tabla111[[#This Row],[Pagado]]</f>
        <v>43663.74</v>
      </c>
      <c r="H660" s="75" t="s">
        <v>4814</v>
      </c>
    </row>
    <row r="661" spans="1:8" x14ac:dyDescent="0.25">
      <c r="A661" s="148">
        <v>44840</v>
      </c>
      <c r="B661" s="149" t="s">
        <v>32234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32235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32236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32237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32238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32239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32240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32241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32242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32243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32244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32245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32246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32247</v>
      </c>
      <c r="C674" s="75" t="s">
        <v>475</v>
      </c>
      <c r="D674" s="81">
        <v>73787.100000000006</v>
      </c>
      <c r="E674" s="230" t="s">
        <v>32248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32249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32250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32251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32252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32253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32254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32255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32256</v>
      </c>
      <c r="C682" s="75" t="s">
        <v>10586</v>
      </c>
      <c r="D682" s="81">
        <v>5232.7</v>
      </c>
      <c r="E682" s="230" t="s">
        <v>32041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32257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32258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32259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32260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32261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32262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32263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32264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32265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32266</v>
      </c>
      <c r="C692" s="75" t="s">
        <v>22</v>
      </c>
      <c r="D692" s="81">
        <v>67438.8</v>
      </c>
      <c r="E692" s="230" t="s">
        <v>32041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32267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32268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32269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32270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32271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32272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32273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32274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32275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32276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32277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32278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32279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32280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32281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32282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32283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32284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32285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32286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32287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32288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32289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32290</v>
      </c>
      <c r="C716" s="75" t="s">
        <v>142</v>
      </c>
      <c r="D716" s="81">
        <v>134361.29999999999</v>
      </c>
      <c r="E716" s="230" t="s">
        <v>4813</v>
      </c>
      <c r="F716" s="81">
        <v>0</v>
      </c>
      <c r="G716" s="197">
        <f>Tabla111[[#This Row],[Importe]]-Tabla111[[#This Row],[Pagado]]</f>
        <v>134361.29999999999</v>
      </c>
      <c r="H716" s="75" t="s">
        <v>4814</v>
      </c>
    </row>
    <row r="717" spans="1:8" x14ac:dyDescent="0.25">
      <c r="A717" s="148">
        <v>44841</v>
      </c>
      <c r="B717" s="149" t="s">
        <v>32291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32292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32293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32294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32295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32296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32297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32298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32299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32300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32301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32302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32303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32304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32305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32306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32307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32308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32309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32310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32311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32312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32313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32314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32315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32316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32317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32318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32319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32320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32321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32322</v>
      </c>
      <c r="C748" s="75" t="s">
        <v>32323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32324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32325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32326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32327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32328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32329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32330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32331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32332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32333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32334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32335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32336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32337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32338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32339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32340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32341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32342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32343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32344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32345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32346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32347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32348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32349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32350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32351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32352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32353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32354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32355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32356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32357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32358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32359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32360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32361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32362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32363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32364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32365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32366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32367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32368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32369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32370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32371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32372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32373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32374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32375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32376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32377</v>
      </c>
      <c r="C802" s="75" t="s">
        <v>887</v>
      </c>
      <c r="D802" s="81">
        <v>33620.6</v>
      </c>
      <c r="E802" s="230" t="s">
        <v>32041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32378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32379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32380</v>
      </c>
      <c r="C805" s="153" t="s">
        <v>32381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32382</v>
      </c>
      <c r="C806" s="75" t="s">
        <v>475</v>
      </c>
      <c r="D806" s="81">
        <v>70996.899999999994</v>
      </c>
      <c r="E806" s="230" t="s">
        <v>32383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32384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32385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32386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32387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32388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32389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32390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32391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32392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32393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32394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32395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32396</v>
      </c>
      <c r="C819" s="153" t="s">
        <v>32397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32398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32399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32400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32401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32402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32403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32404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32405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32406</v>
      </c>
      <c r="C828" s="75" t="s">
        <v>93</v>
      </c>
      <c r="D828" s="81">
        <v>19021</v>
      </c>
      <c r="E828" s="230" t="s">
        <v>32407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32408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32409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32410</v>
      </c>
      <c r="C831" s="153" t="s">
        <v>30030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32411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32412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32413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32414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32415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32416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32417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32418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32419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32420</v>
      </c>
      <c r="C841" s="153" t="s">
        <v>39</v>
      </c>
      <c r="D841" s="154">
        <v>21315.8</v>
      </c>
      <c r="E841" s="231" t="s">
        <v>32421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32422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32423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32424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32425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32426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32427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32428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32429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32430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32431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32432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32433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32434</v>
      </c>
    </row>
    <row r="854" spans="1:8" x14ac:dyDescent="0.25">
      <c r="A854" s="73">
        <v>44842</v>
      </c>
      <c r="B854" s="74" t="s">
        <v>32435</v>
      </c>
      <c r="C854" s="75" t="s">
        <v>142</v>
      </c>
      <c r="D854" s="81">
        <v>119152.93</v>
      </c>
      <c r="E854" s="230" t="s">
        <v>4813</v>
      </c>
      <c r="F854" s="81">
        <v>0</v>
      </c>
      <c r="G854" s="197">
        <f>Tabla111[[#This Row],[Importe]]-Tabla111[[#This Row],[Pagado]]</f>
        <v>119152.93</v>
      </c>
      <c r="H854" s="75" t="s">
        <v>4814</v>
      </c>
    </row>
    <row r="855" spans="1:8" x14ac:dyDescent="0.25">
      <c r="A855" s="148">
        <v>44842</v>
      </c>
      <c r="B855" s="149" t="s">
        <v>32436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32437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32438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32439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32440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32441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32442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32443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32444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32445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32446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32447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32448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32449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32450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32451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32452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32453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32454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32455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32456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32457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32458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32459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32460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32461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32462</v>
      </c>
      <c r="C881" s="153" t="s">
        <v>31324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32463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32464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32465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32466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32467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32468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32469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32470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32471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32472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32473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32474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32475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32476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32477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32478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32479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32480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32481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32482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32483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32484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32485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32486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32487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32488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32489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32490</v>
      </c>
      <c r="C909" s="153" t="s">
        <v>32491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32492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32493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32494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32495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32496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32497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32498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32499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32500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32501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32502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32503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32504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32505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32506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32507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32508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32509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32510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32511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32512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32513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32514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32515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32516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32517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32518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32519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32520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32521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32522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32523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32524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32525</v>
      </c>
      <c r="C943" s="153" t="s">
        <v>475</v>
      </c>
      <c r="D943" s="154">
        <v>82478.2</v>
      </c>
      <c r="E943" s="231" t="s">
        <v>32526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32527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32528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32529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32530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32531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32532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32533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32534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32535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32536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32537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32538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32539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32540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32541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32542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32543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32544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32545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32546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32547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32548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32549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32550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32551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32552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32553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32554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32555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32556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32557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32558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32559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32560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32561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32562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32563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32564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32565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32566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32567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32568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32569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32570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32571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32572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32573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32574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32575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32576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32577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32578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32579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32580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32581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32582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32583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32584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32585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32586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32587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32588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32589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32590</v>
      </c>
      <c r="C1007" s="153" t="s">
        <v>93</v>
      </c>
      <c r="D1007" s="154">
        <v>9056.4</v>
      </c>
      <c r="E1007" s="231" t="s">
        <v>32591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32592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32593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32594</v>
      </c>
      <c r="C1010" s="75" t="s">
        <v>39</v>
      </c>
      <c r="D1010" s="81">
        <v>12933.7</v>
      </c>
      <c r="E1010" s="230" t="s">
        <v>32595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32596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32597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32598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32599</v>
      </c>
      <c r="C1014" s="75" t="s">
        <v>22</v>
      </c>
      <c r="D1014" s="81">
        <v>69913</v>
      </c>
      <c r="E1014" s="230" t="s">
        <v>32600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32601</v>
      </c>
      <c r="C1015" s="153" t="s">
        <v>30030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32602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32603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32604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32605</v>
      </c>
      <c r="C1019" s="153" t="s">
        <v>142</v>
      </c>
      <c r="D1019" s="154">
        <v>56609.8</v>
      </c>
      <c r="E1019" s="231" t="s">
        <v>4813</v>
      </c>
      <c r="F1019" s="154">
        <v>0</v>
      </c>
      <c r="G1019" s="197">
        <f>Tabla111[[#This Row],[Importe]]-Tabla111[[#This Row],[Pagado]]</f>
        <v>56609.8</v>
      </c>
      <c r="H1019" s="153" t="s">
        <v>4814</v>
      </c>
    </row>
    <row r="1020" spans="1:8" x14ac:dyDescent="0.25">
      <c r="A1020" s="73">
        <v>44844</v>
      </c>
      <c r="B1020" s="74" t="s">
        <v>32606</v>
      </c>
      <c r="C1020" s="75" t="s">
        <v>142</v>
      </c>
      <c r="D1020" s="81">
        <v>11900.34</v>
      </c>
      <c r="E1020" s="230" t="s">
        <v>4813</v>
      </c>
      <c r="F1020" s="81">
        <v>0</v>
      </c>
      <c r="G1020" s="197">
        <f>Tabla111[[#This Row],[Importe]]-Tabla111[[#This Row],[Pagado]]</f>
        <v>11900.34</v>
      </c>
      <c r="H1020" s="75" t="s">
        <v>4814</v>
      </c>
    </row>
    <row r="1021" spans="1:8" x14ac:dyDescent="0.25">
      <c r="A1021" s="148">
        <v>44844</v>
      </c>
      <c r="B1021" s="149" t="s">
        <v>32607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32608</v>
      </c>
      <c r="C1022" s="75" t="s">
        <v>142</v>
      </c>
      <c r="D1022" s="81">
        <v>4077.4</v>
      </c>
      <c r="E1022" s="230" t="s">
        <v>4813</v>
      </c>
      <c r="F1022" s="81">
        <v>0</v>
      </c>
      <c r="G1022" s="197">
        <f>Tabla111[[#This Row],[Importe]]-Tabla111[[#This Row],[Pagado]]</f>
        <v>4077.4</v>
      </c>
      <c r="H1022" s="75" t="s">
        <v>4814</v>
      </c>
    </row>
    <row r="1023" spans="1:8" x14ac:dyDescent="0.25">
      <c r="A1023" s="148">
        <v>44844</v>
      </c>
      <c r="B1023" s="149" t="s">
        <v>32609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32610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32611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32612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32613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32614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32615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32616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32617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32618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32619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32620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32621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32622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32623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32624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32625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32626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32627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32628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32629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32630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32631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32632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32633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32634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32635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32636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32637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32638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32639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32640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32641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32642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32643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32644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32645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32646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32647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32648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32649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32650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32651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32652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32653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32654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32655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32656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32657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32658</v>
      </c>
      <c r="C1072" s="75" t="s">
        <v>28087</v>
      </c>
      <c r="D1072" s="81">
        <v>127410.99</v>
      </c>
      <c r="E1072" s="230" t="s">
        <v>32526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32659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32660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32661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32662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32663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32664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32665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32666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32667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32668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32669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32670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32671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32672</v>
      </c>
      <c r="C1086" s="75" t="s">
        <v>142</v>
      </c>
      <c r="D1086" s="81">
        <v>34319.599999999999</v>
      </c>
      <c r="E1086" s="230" t="s">
        <v>4813</v>
      </c>
      <c r="F1086" s="81">
        <v>0</v>
      </c>
      <c r="G1086" s="197">
        <f>Tabla111[[#This Row],[Importe]]-Tabla111[[#This Row],[Pagado]]</f>
        <v>34319.599999999999</v>
      </c>
      <c r="H1086" s="75" t="s">
        <v>4814</v>
      </c>
    </row>
    <row r="1087" spans="1:8" x14ac:dyDescent="0.25">
      <c r="A1087" s="148">
        <v>44844</v>
      </c>
      <c r="B1087" s="149" t="s">
        <v>32673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32674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32675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32676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32677</v>
      </c>
      <c r="C1091" s="153" t="s">
        <v>32678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32679</v>
      </c>
      <c r="C1092" s="75" t="s">
        <v>32680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32681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32682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32683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32684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32685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32686</v>
      </c>
      <c r="C1098" s="75" t="s">
        <v>32687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32688</v>
      </c>
      <c r="C1099" s="153" t="s">
        <v>10840</v>
      </c>
      <c r="D1099" s="154">
        <v>45614.2</v>
      </c>
      <c r="E1099" s="231" t="s">
        <v>32689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32690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32691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32692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32693</v>
      </c>
      <c r="C1103" s="153" t="s">
        <v>28087</v>
      </c>
      <c r="D1103" s="154">
        <v>51312.800000000003</v>
      </c>
      <c r="E1103" s="231" t="s">
        <v>32694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32695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32696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32697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32698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32699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32700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32701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32702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32703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32704</v>
      </c>
      <c r="C1113" s="153" t="s">
        <v>30030</v>
      </c>
      <c r="D1113" s="154">
        <v>11465</v>
      </c>
      <c r="E1113" s="231" t="s">
        <v>32705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32706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32707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32708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32709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32710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32711</v>
      </c>
      <c r="C1119" s="153" t="s">
        <v>93</v>
      </c>
      <c r="D1119" s="154">
        <v>9317.7999999999993</v>
      </c>
      <c r="E1119" s="231" t="s">
        <v>32712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32713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32714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32715</v>
      </c>
      <c r="C1122" s="75" t="s">
        <v>22</v>
      </c>
      <c r="D1122" s="81">
        <v>57526.2</v>
      </c>
      <c r="E1122" s="230" t="s">
        <v>32591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32716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32717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32718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32719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32720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32721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32722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32723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32724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32725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32726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32727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32728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32729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32730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32731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32732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32733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32734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32735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32736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32737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32738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32739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32740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32741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32742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32743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32744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32745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32746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32747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32748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32749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32750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32751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x14ac:dyDescent="0.25">
      <c r="A1159" s="148">
        <v>44845</v>
      </c>
      <c r="B1159" s="149" t="s">
        <v>32752</v>
      </c>
      <c r="C1159" s="153" t="s">
        <v>142</v>
      </c>
      <c r="D1159" s="154">
        <v>75381.73</v>
      </c>
      <c r="E1159" s="231" t="s">
        <v>4813</v>
      </c>
      <c r="F1159" s="154">
        <v>0</v>
      </c>
      <c r="G1159" s="197">
        <f>Tabla111[[#This Row],[Importe]]-Tabla111[[#This Row],[Pagado]]</f>
        <v>75381.73</v>
      </c>
      <c r="H1159" s="153" t="s">
        <v>4814</v>
      </c>
    </row>
    <row r="1160" spans="1:8" x14ac:dyDescent="0.25">
      <c r="A1160" s="73">
        <v>44845</v>
      </c>
      <c r="B1160" s="74" t="s">
        <v>32753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32754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32755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32756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32757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32758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32759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32760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32761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32762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32763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32764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32765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32766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32767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32768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32769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32770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32771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32772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32773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32774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32775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32776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32777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32778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32779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32780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32781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32782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32783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32784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32785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32786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32787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32788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32789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32790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32791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32792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32793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32794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32795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32796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32797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32798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32799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32800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32801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32802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32803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32804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32805</v>
      </c>
      <c r="C1212" s="75" t="s">
        <v>31324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32806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32807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32808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32809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32810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32811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32812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32813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32814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32815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32816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32817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32818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32819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32820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32821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32822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32823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32824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32825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32826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32827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32828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32829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32830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32831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32832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32833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32834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32835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32836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32837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32838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32839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32840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32841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32842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32843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32844</v>
      </c>
      <c r="C1251" s="153" t="s">
        <v>142</v>
      </c>
      <c r="D1251" s="154">
        <v>16980.2</v>
      </c>
      <c r="E1251" s="231" t="s">
        <v>4813</v>
      </c>
      <c r="F1251" s="154">
        <v>0</v>
      </c>
      <c r="G1251" s="197">
        <f>Tabla111[[#This Row],[Importe]]-Tabla111[[#This Row],[Pagado]]</f>
        <v>16980.2</v>
      </c>
      <c r="H1251" s="153" t="s">
        <v>4814</v>
      </c>
    </row>
    <row r="1252" spans="1:8" x14ac:dyDescent="0.25">
      <c r="A1252" s="73">
        <v>44846</v>
      </c>
      <c r="B1252" s="74" t="s">
        <v>32845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32846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32847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32848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32849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32850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32851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32852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32853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32854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32855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32856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32857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32858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32859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32860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32861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32862</v>
      </c>
      <c r="C1269" s="153" t="s">
        <v>3747</v>
      </c>
      <c r="D1269" s="154">
        <v>24571.8</v>
      </c>
      <c r="E1269" s="231" t="s">
        <v>32591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32863</v>
      </c>
      <c r="C1270" s="75" t="s">
        <v>28087</v>
      </c>
      <c r="D1270" s="81">
        <v>126104.96000000001</v>
      </c>
      <c r="E1270" s="230" t="s">
        <v>32712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32864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32865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32866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32867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32868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32869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32870</v>
      </c>
      <c r="C1277" s="153" t="s">
        <v>142</v>
      </c>
      <c r="D1277" s="154">
        <v>105790.02</v>
      </c>
      <c r="E1277" s="231" t="s">
        <v>4813</v>
      </c>
      <c r="F1277" s="154">
        <v>0</v>
      </c>
      <c r="G1277" s="197">
        <f>Tabla111[[#This Row],[Importe]]-Tabla111[[#This Row],[Pagado]]</f>
        <v>105790.02</v>
      </c>
      <c r="H1277" s="153" t="s">
        <v>4814</v>
      </c>
    </row>
    <row r="1278" spans="1:8" x14ac:dyDescent="0.25">
      <c r="A1278" s="73">
        <v>44846</v>
      </c>
      <c r="B1278" s="74" t="s">
        <v>32871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32872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32873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32874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32875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32876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32877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32878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32879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32880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32881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32882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32883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32884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32885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32886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32887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32888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32889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32890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32891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32892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32893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32894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32895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32896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32897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32898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32899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32900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32901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32902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32903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32904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32905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32906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32907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32908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32909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32910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32911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32912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32913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32914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32915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32916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32917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32918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32919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32920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32921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32922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32923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32924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32925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32926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32927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32928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32929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32930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32931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32932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32933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32934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32935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32936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32937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32938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32939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32940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32941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32942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32943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32944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32945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32946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32947</v>
      </c>
      <c r="C1354" s="75" t="s">
        <v>28087</v>
      </c>
      <c r="D1354" s="81">
        <v>102844.6</v>
      </c>
      <c r="E1354" s="230" t="s">
        <v>32948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32949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32950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32951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32952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32953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32954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32955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32956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32957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32958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32959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32960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32961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32962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32963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32964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32965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32966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32967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32968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32969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32970</v>
      </c>
      <c r="C1376" s="75" t="s">
        <v>142</v>
      </c>
      <c r="D1376" s="81">
        <v>24981.4</v>
      </c>
      <c r="E1376" s="230" t="s">
        <v>4813</v>
      </c>
      <c r="F1376" s="81">
        <v>0</v>
      </c>
      <c r="G1376" s="197">
        <f>Tabla111[[#This Row],[Importe]]-Tabla111[[#This Row],[Pagado]]</f>
        <v>24981.4</v>
      </c>
      <c r="H1376" s="75" t="s">
        <v>4814</v>
      </c>
    </row>
    <row r="1377" spans="1:8" x14ac:dyDescent="0.25">
      <c r="A1377" s="148">
        <v>44847</v>
      </c>
      <c r="B1377" s="149" t="s">
        <v>32971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32972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32973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32974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32975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32976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32977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32978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32979</v>
      </c>
    </row>
    <row r="1385" spans="1:8" x14ac:dyDescent="0.25">
      <c r="A1385" s="148">
        <v>44847</v>
      </c>
      <c r="B1385" s="149" t="s">
        <v>32980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32981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32982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32983</v>
      </c>
      <c r="C1388" s="75" t="s">
        <v>32984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32985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32986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32987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32988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32989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32990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32991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32992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32993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32994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32995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32996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32997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32998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32999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33000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33001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33002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33003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33004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33005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33006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33007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33008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33009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33010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33011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33012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33013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33014</v>
      </c>
      <c r="C1418" s="75" t="s">
        <v>887</v>
      </c>
      <c r="D1418" s="81">
        <v>16743.3</v>
      </c>
      <c r="E1418" s="230" t="s">
        <v>32712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33015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33016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33017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33018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33019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33020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33021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33022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33023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33024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33025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33026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33027</v>
      </c>
    </row>
    <row r="1431" spans="1:8" x14ac:dyDescent="0.25">
      <c r="A1431" s="148">
        <v>44848</v>
      </c>
      <c r="B1431" s="149" t="s">
        <v>33028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33029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33030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33031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33032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33033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33034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33035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33036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33037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33038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33039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33040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33041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33042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33043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33044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33045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33046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33047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33048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33049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33050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33051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33052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33053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33054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33055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33056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33057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33058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33059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33060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33061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33062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33063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33064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33065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33066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33067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33068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33069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33070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33071</v>
      </c>
      <c r="C1474" s="75" t="s">
        <v>142</v>
      </c>
      <c r="D1474" s="81">
        <v>86391.58</v>
      </c>
      <c r="E1474" s="230" t="s">
        <v>4813</v>
      </c>
      <c r="F1474" s="81">
        <v>0</v>
      </c>
      <c r="G1474" s="197">
        <f>Tabla111[[#This Row],[Importe]]-Tabla111[[#This Row],[Pagado]]</f>
        <v>86391.58</v>
      </c>
      <c r="H1474" s="75" t="s">
        <v>4814</v>
      </c>
    </row>
    <row r="1475" spans="1:8" x14ac:dyDescent="0.25">
      <c r="A1475" s="148">
        <v>44848</v>
      </c>
      <c r="B1475" s="149" t="s">
        <v>33072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33073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33074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33075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33076</v>
      </c>
      <c r="C1479" s="153" t="s">
        <v>32323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33077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33078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33079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33080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33081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33082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33083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33084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33085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33086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33087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33088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33089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33090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33091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33092</v>
      </c>
      <c r="C1495" s="153" t="s">
        <v>31324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33093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33094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33095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33096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33097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33098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33099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33100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33101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33102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33103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33104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33105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33106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33107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33108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33109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33110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33111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33112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33113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33114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33115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33116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33117</v>
      </c>
      <c r="C1520" s="75" t="s">
        <v>33118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33119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33120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33121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33122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33123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33124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33125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33126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33127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33128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33129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33130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33131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33132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33133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33134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33135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33136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33137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33138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33139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33140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33141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33142</v>
      </c>
      <c r="C1544" s="75" t="s">
        <v>475</v>
      </c>
      <c r="D1544" s="81">
        <v>84447.5</v>
      </c>
      <c r="E1544" s="230" t="s">
        <v>33143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33144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33145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33146</v>
      </c>
      <c r="C1547" s="153" t="s">
        <v>12</v>
      </c>
      <c r="D1547" s="154">
        <v>45279.8</v>
      </c>
      <c r="E1547" s="231" t="s">
        <v>33147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33148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33149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33150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33151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33152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33153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33154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33155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33156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33157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33158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33159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33160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33161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33162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33163</v>
      </c>
      <c r="C1563" s="153" t="s">
        <v>22</v>
      </c>
      <c r="D1563" s="154">
        <v>66438.100000000006</v>
      </c>
      <c r="E1563" s="231" t="s">
        <v>33147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33164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33165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33166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33167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33168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33169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33170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33171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33172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33173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33174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33175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33176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33177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33178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33179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33180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33181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33182</v>
      </c>
      <c r="C1582" s="75" t="s">
        <v>33183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33184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33185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33186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33187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33188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33189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33190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33191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33192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33193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33194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33195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33196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33197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33198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33199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33200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33201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33202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33203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33204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33205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33206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33207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33208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33209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33210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33211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33212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33213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33214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33215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33216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33217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33218</v>
      </c>
      <c r="C1617" s="153" t="s">
        <v>142</v>
      </c>
      <c r="D1617" s="154">
        <v>94144.84</v>
      </c>
      <c r="E1617" s="231" t="s">
        <v>4813</v>
      </c>
      <c r="F1617" s="154">
        <v>0</v>
      </c>
      <c r="G1617" s="197">
        <f>Tabla111[[#This Row],[Importe]]-Tabla111[[#This Row],[Pagado]]</f>
        <v>94144.84</v>
      </c>
      <c r="H1617" s="153" t="s">
        <v>4814</v>
      </c>
    </row>
    <row r="1618" spans="1:8" x14ac:dyDescent="0.25">
      <c r="A1618" s="73">
        <v>44849</v>
      </c>
      <c r="B1618" s="74" t="s">
        <v>33219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33220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33221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33222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33223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33224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33225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33226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33227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33228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33229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33230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33231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33232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33233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33234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33235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33236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33237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33238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33239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33240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33241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33242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33243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33244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33245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33246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33247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33248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33249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33250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33251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33252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33253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33254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33255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33256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33257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33258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33259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33260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33261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33262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33263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33264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33265</v>
      </c>
    </row>
    <row r="1664" spans="1:8" x14ac:dyDescent="0.25">
      <c r="A1664" s="73">
        <v>44849</v>
      </c>
      <c r="B1664" s="74" t="s">
        <v>33266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33267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33268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33269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33270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33271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33272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33273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33274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33275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33276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33277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33278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33279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33280</v>
      </c>
      <c r="C1678" s="75" t="s">
        <v>22</v>
      </c>
      <c r="D1678" s="81">
        <v>72251.899999999994</v>
      </c>
      <c r="E1678" s="230" t="s">
        <v>33281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33282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33283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33284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33285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33286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33287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33288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33289</v>
      </c>
      <c r="C1686" s="75" t="s">
        <v>33290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33291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33292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33293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33294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33295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33296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33297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33298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33299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33300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33301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33302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33303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33304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33305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33306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33307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33308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33309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33310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33311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33312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33313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33314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33315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33316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33317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33318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33319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33320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33321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33322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33323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33324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33325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33326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33327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33328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33329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33330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33331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33332</v>
      </c>
      <c r="C1728" s="75" t="s">
        <v>33333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33334</v>
      </c>
      <c r="C1729" s="153" t="s">
        <v>28087</v>
      </c>
      <c r="D1729" s="154">
        <v>202691.25</v>
      </c>
      <c r="E1729" s="231" t="s">
        <v>33335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33336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33337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33338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33339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33340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33341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33342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33343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33344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33345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33346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33347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33348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33349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33350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33351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33352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33353</v>
      </c>
      <c r="C1747" s="153" t="s">
        <v>93</v>
      </c>
      <c r="D1747" s="154">
        <v>9655.7000000000007</v>
      </c>
      <c r="E1747" s="231" t="s">
        <v>33354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33355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33356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33357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33358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33359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33360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33361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33362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33363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33364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33365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33366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33367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33368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33369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33370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33371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33372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33373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33374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33375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33376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33377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33378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33379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33380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33381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33382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33383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33384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33385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33386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33387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33388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33389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33390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33391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33392</v>
      </c>
      <c r="C1785" s="153" t="s">
        <v>31324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33393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33394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33395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33396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33397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33398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33399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33400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33401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33402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33403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33404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33405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33406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33407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33408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33409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33410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33411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33412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33413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33414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33415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33416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33417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33418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33419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33420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33421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33422</v>
      </c>
      <c r="C1815" s="153" t="s">
        <v>28285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33423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33424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33425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33426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33427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33428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33429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33430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33431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33432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33433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33434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33435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33436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33437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33438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33439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33440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33441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33442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33443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33444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33445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33446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33447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33448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33449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33450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33451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33452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33453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33454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33455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33456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33457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33458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33459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33460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33461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33462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33463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33464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33465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33466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33467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33468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33469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33470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33471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33472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33473</v>
      </c>
      <c r="C1866" s="75" t="s">
        <v>93</v>
      </c>
      <c r="D1866" s="81">
        <v>8792.1</v>
      </c>
      <c r="E1866" s="230" t="s">
        <v>33474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33475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33476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33477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33478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33479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33480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33481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33482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33483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33484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33485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33486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33487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33488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33489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33490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33491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33492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33493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33494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33495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33496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33497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33498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33499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33500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33501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33502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33503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33504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33505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33506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33507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33508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33509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33510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33511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33512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33513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33514</v>
      </c>
      <c r="C1906" s="75" t="s">
        <v>31324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33515</v>
      </c>
      <c r="C1907" s="153" t="s">
        <v>33516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33517</v>
      </c>
    </row>
    <row r="1908" spans="1:8" x14ac:dyDescent="0.25">
      <c r="A1908" s="73">
        <v>44852</v>
      </c>
      <c r="B1908" s="74" t="s">
        <v>33518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33519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33520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33521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33522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33523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33524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33525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33526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33527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33528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33529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33530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33531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33532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33533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33534</v>
      </c>
      <c r="C1924" s="75" t="s">
        <v>31169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33535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33536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33537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33538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33539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33540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33541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33542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33543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33544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33545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33546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33547</v>
      </c>
      <c r="C1937" s="153" t="s">
        <v>32680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33548</v>
      </c>
    </row>
    <row r="1938" spans="1:8" x14ac:dyDescent="0.25">
      <c r="A1938" s="73">
        <v>44852</v>
      </c>
      <c r="B1938" s="74" t="s">
        <v>33549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33550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33551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33552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33553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33554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33555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33556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33557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33558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33559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33560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33561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33562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33563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33564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33565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33566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33567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33568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33569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33570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33571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33572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33573</v>
      </c>
      <c r="C1962" s="75" t="s">
        <v>475</v>
      </c>
      <c r="D1962" s="81">
        <v>86188.9</v>
      </c>
      <c r="E1962" s="230" t="s">
        <v>33574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33575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33576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33577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33578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33579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33580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33581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33582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33583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33584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33585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33586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33587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33588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33589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33590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33591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33592</v>
      </c>
      <c r="C1980" s="75" t="s">
        <v>28087</v>
      </c>
      <c r="D1980" s="81">
        <v>54784.800000000003</v>
      </c>
      <c r="E1980" s="230" t="s">
        <v>33593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33594</v>
      </c>
      <c r="C1981" s="153" t="s">
        <v>22</v>
      </c>
      <c r="D1981" s="154">
        <v>66644.2</v>
      </c>
      <c r="E1981" s="231" t="s">
        <v>33593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33595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33596</v>
      </c>
      <c r="C1983" s="153" t="s">
        <v>105</v>
      </c>
      <c r="D1983" s="154">
        <v>13428.6</v>
      </c>
      <c r="E1983" s="231" t="s">
        <v>33597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33598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33599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33600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33601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33602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33603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33604</v>
      </c>
      <c r="C1990" s="75" t="s">
        <v>93</v>
      </c>
      <c r="D1990" s="81">
        <v>7218</v>
      </c>
      <c r="E1990" s="230" t="s">
        <v>33597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33605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33606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33607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33608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33609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33610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33611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33612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33613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33614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33615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33616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33617</v>
      </c>
      <c r="C2003" s="153" t="s">
        <v>31324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33618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33619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33620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33621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33622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33623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33624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33625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33626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33627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33628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33629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33630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33631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33632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33633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33634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33635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33636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33637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33638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33639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33640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33641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33642</v>
      </c>
      <c r="C2028" s="75" t="s">
        <v>28087</v>
      </c>
      <c r="D2028" s="81">
        <v>214164.91</v>
      </c>
      <c r="E2028" s="230" t="s">
        <v>33643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33644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33645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33646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33647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33648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33649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33650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33651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33652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33653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33654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33655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33656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33657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33658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33659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33660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33661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33662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33663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33664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33665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33666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33667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33668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33669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33670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33671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33672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33673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33674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33675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33676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33677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33678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33679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33680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33681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33682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33683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33684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33685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33686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33687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33688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33689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33690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33691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33692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33693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33694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33695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33696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33697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33698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33699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33700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33701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33702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33703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33704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33705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33706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33707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33708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33709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33710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33711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33712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33713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33714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33715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33716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33717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33718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33719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33720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33721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33722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33723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33724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33725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33726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33727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33728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33729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33730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33731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33732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33733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33734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33735</v>
      </c>
      <c r="C2120" s="75" t="s">
        <v>31324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33736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33737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33738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33739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33740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33741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33742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33743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33744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33745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33746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33747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33748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33749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33750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33751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33752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33753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33754</v>
      </c>
    </row>
    <row r="2139" spans="1:8" x14ac:dyDescent="0.25">
      <c r="A2139" s="148">
        <v>44854</v>
      </c>
      <c r="B2139" s="149" t="s">
        <v>33755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33756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33757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33758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33759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33760</v>
      </c>
      <c r="C2144" s="75" t="s">
        <v>28087</v>
      </c>
      <c r="D2144" s="81">
        <v>44054.2</v>
      </c>
      <c r="E2144" s="230" t="s">
        <v>33643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33761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33762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33763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33764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33765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33766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33767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33768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33769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33770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33771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33772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33773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33774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33775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33776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33777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33778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33779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33780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33781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33782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33783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33784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33785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33786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33787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33788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33789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33790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33791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33792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33793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33794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33795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33796</v>
      </c>
      <c r="C2180" s="75" t="s">
        <v>22</v>
      </c>
      <c r="D2180" s="81">
        <v>46138.3</v>
      </c>
      <c r="E2180" s="230" t="s">
        <v>33797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33798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33799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33800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33801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33802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33803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33804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33805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33806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33807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33808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33809</v>
      </c>
    </row>
    <row r="2192" spans="1:8" x14ac:dyDescent="0.25">
      <c r="A2192" s="73">
        <v>44855</v>
      </c>
      <c r="B2192" s="74" t="s">
        <v>33810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33811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33812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33813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33814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33815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33816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33817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33818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33819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33820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33821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33822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33823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33824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33825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33826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33827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33828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33829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33830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33831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33832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33833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33834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33835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33836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33837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33838</v>
      </c>
      <c r="C2220" s="75" t="s">
        <v>28087</v>
      </c>
      <c r="D2220" s="81">
        <v>173657.74</v>
      </c>
      <c r="E2220" s="230" t="s">
        <v>33839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33840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33841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33842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33843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33844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33845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33846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33847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33848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33849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33850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33851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33852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33853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33854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33855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33856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33857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33858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33859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33860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33861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33862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33863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33864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33865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33866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33867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33868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33869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33870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33871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33872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33873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33874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33875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33876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33877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33878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33879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33880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33881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33882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33883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33884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33885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33886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33887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33888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33889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33890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33891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33892</v>
      </c>
      <c r="C2273" s="153" t="s">
        <v>33893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33894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33895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33896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33897</v>
      </c>
      <c r="C2277" s="153" t="s">
        <v>31324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33898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33899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33900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33901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33902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33903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33904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33905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33906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33907</v>
      </c>
      <c r="C2287" s="153" t="s">
        <v>33908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33909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33910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33911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33912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33913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33914</v>
      </c>
      <c r="C2293" s="153" t="s">
        <v>475</v>
      </c>
      <c r="D2293" s="154">
        <v>110771.1</v>
      </c>
      <c r="E2293" s="231" t="s">
        <v>33915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33916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33917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33918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33919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33920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33921</v>
      </c>
      <c r="C2299" s="153" t="s">
        <v>10586</v>
      </c>
      <c r="D2299" s="154">
        <v>5850</v>
      </c>
      <c r="E2299" s="231" t="s">
        <v>33922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33923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33924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33925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33926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33927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33928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33929</v>
      </c>
      <c r="C2306" s="75" t="s">
        <v>33930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33931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33932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33933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33934</v>
      </c>
      <c r="C2310" s="75" t="s">
        <v>105</v>
      </c>
      <c r="D2310" s="81">
        <v>20739.400000000001</v>
      </c>
      <c r="E2310" s="230" t="s">
        <v>33922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33935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33936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33937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33938</v>
      </c>
      <c r="C2314" s="75" t="s">
        <v>93</v>
      </c>
      <c r="D2314" s="81">
        <v>27809.4</v>
      </c>
      <c r="E2314" s="230" t="s">
        <v>33922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33939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33940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33941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33942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33943</v>
      </c>
      <c r="C2319" s="153" t="s">
        <v>33944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33945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33946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33947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33948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33949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33950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33951</v>
      </c>
      <c r="C2326" s="75" t="s">
        <v>22</v>
      </c>
      <c r="D2326" s="81">
        <v>68681.2</v>
      </c>
      <c r="E2326" s="230" t="s">
        <v>33952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33953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33954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33955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33956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33957</v>
      </c>
      <c r="C2331" s="153" t="s">
        <v>33958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33959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33960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33961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33962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33963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33964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33965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33966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33967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33968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33969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33970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33971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33972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33973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33974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33975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33976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33977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33978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33979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33980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33981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33982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33983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33984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33985</v>
      </c>
      <c r="C2358" s="75" t="s">
        <v>31324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33986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33987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33988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33989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33990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33991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33992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33993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33994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33995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33996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33997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33998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33999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34000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34001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34002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34003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34004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34005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34006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34007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34008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34009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34010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34011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34012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34013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34014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34015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34016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34017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34018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34019</v>
      </c>
      <c r="C2392" s="75" t="s">
        <v>34020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34021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34022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34023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34024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34025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34026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34027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34028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34029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34030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34031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34032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34033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34034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34035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34036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34037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34038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34039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34040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34041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34042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34043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34044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34045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34046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34047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34048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34049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34050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34051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34052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34053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34054</v>
      </c>
      <c r="C2426" s="75" t="s">
        <v>654</v>
      </c>
      <c r="D2426" s="81">
        <v>10817.8</v>
      </c>
      <c r="E2426" s="230" t="s">
        <v>34055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34056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34057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34058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34059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34060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34061</v>
      </c>
      <c r="C2432" s="75" t="s">
        <v>34062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34063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34064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34065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34066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34067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34068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34069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34070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34071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34072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34073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34074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34075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34076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34077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34078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34079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34080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34081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34082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34083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34084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34085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34086</v>
      </c>
      <c r="C2456" s="75" t="s">
        <v>34087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34088</v>
      </c>
    </row>
    <row r="2457" spans="1:8" x14ac:dyDescent="0.25">
      <c r="A2457" s="148">
        <v>44857</v>
      </c>
      <c r="B2457" s="149" t="s">
        <v>34089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34090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34091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34092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34093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34094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34095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34096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34097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34098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34099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34100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34101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34102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34103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34104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34105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34106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34107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34108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34109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34110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34111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34112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34113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34114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34115</v>
      </c>
      <c r="C2483" s="153" t="s">
        <v>475</v>
      </c>
      <c r="D2483" s="154">
        <v>123052.2</v>
      </c>
      <c r="E2483" s="231" t="s">
        <v>34116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34117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34118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34119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34120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34121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34122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34123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34124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34125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34126</v>
      </c>
      <c r="C2493" s="153" t="s">
        <v>93</v>
      </c>
      <c r="D2493" s="154">
        <v>9281</v>
      </c>
      <c r="E2493" s="231" t="s">
        <v>34127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34128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34129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34130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34131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34132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34133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34134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34135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34136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34137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34138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34139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34140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34141</v>
      </c>
      <c r="C2507" s="153" t="s">
        <v>34142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34143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34144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34145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34146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34147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34148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34149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34150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34151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34152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34153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34154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34155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34156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34157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34158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34159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34160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34161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34162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34163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34164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34165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34166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34167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34168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34169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34170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34171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34172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34173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34174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34175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34176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34177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34178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34179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34180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34181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34182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34183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34184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34185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34186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34187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34188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34189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34190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34191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34192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34193</v>
      </c>
      <c r="C2558" s="75" t="s">
        <v>31324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34194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34195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34196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34197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34198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34199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34200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34201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34202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34203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34204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34205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34206</v>
      </c>
      <c r="C2571" s="153" t="s">
        <v>34207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34208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34209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34210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34211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34212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34213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34214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34215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34216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34217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34218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34219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34220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34221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34222</v>
      </c>
      <c r="C2586" s="75" t="s">
        <v>28087</v>
      </c>
      <c r="D2586" s="81">
        <v>67938.070000000007</v>
      </c>
      <c r="E2586" s="230" t="s">
        <v>34998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34223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34224</v>
      </c>
      <c r="C2588" s="75" t="s">
        <v>34225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34226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34227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34228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34229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34230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34231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34232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34233</v>
      </c>
      <c r="C2596" s="75" t="s">
        <v>22</v>
      </c>
      <c r="D2596" s="81">
        <v>60615.6</v>
      </c>
      <c r="E2596" s="230" t="s">
        <v>34116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34234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34235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34236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34237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34238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34239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34240</v>
      </c>
      <c r="C2603" s="153" t="s">
        <v>93</v>
      </c>
      <c r="D2603" s="154">
        <v>7887.1</v>
      </c>
      <c r="E2603" s="231" t="s">
        <v>34116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34241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34242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34243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34244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34245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34246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34247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34248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34249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34250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34251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34252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34253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34254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34255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34256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34257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34258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34259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34260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34261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34262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34263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34264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34265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34266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34267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34268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34269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34270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34271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34272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34273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34274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34275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34276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34277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34278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34279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34280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34281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34282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34283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34284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34285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34286</v>
      </c>
      <c r="C2649" s="153" t="s">
        <v>1003</v>
      </c>
      <c r="D2649" s="154">
        <v>8915.2999999999993</v>
      </c>
      <c r="E2649" s="231" t="s">
        <v>4813</v>
      </c>
      <c r="F2649" s="154">
        <v>0</v>
      </c>
      <c r="G2649" s="197">
        <f>Tabla111[[#This Row],[Importe]]-Tabla111[[#This Row],[Pagado]]</f>
        <v>8915.2999999999993</v>
      </c>
      <c r="H2649" s="153" t="s">
        <v>4814</v>
      </c>
    </row>
    <row r="2650" spans="1:8" x14ac:dyDescent="0.25">
      <c r="A2650" s="73">
        <v>44859</v>
      </c>
      <c r="B2650" s="74" t="s">
        <v>34287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34288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34289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34290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34291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34292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34293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34294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34295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34296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34297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34298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34299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34300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34301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34302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34303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34304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34305</v>
      </c>
      <c r="C2668" s="75" t="s">
        <v>31324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34306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34307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34308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34309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34310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34311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34312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34313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34314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34315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34316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34317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34318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34319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34320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34321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34322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34323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34324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34325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34326</v>
      </c>
      <c r="C2689" s="153" t="s">
        <v>30417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34327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34328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34329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34330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34331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34332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34333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34334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34335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34336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34337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34338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34339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34340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34341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34342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34343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34344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34345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34346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34347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34348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34349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34350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34351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34352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34353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34354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34355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34356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34357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34358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34359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34360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34361</v>
      </c>
      <c r="C2724" s="75" t="s">
        <v>34362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34363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34364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34365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34366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34367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34368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34369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34370</v>
      </c>
      <c r="C2732" s="75" t="s">
        <v>34371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34372</v>
      </c>
      <c r="C2733" s="153" t="s">
        <v>34373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34374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34375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34376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34377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34378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34379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34380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34381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34382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34383</v>
      </c>
      <c r="C2743" s="153" t="s">
        <v>31324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34384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34385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34386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34387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34388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34389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34390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34391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34392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34393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34394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34395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34396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34397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34398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34399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34400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34401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34402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34403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34404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34405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34406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34407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34408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34409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34410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34411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34412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34413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34414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34415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34416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34417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34418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34419</v>
      </c>
      <c r="C2779" s="153" t="s">
        <v>133</v>
      </c>
      <c r="D2779" s="154">
        <v>25201</v>
      </c>
      <c r="E2779" s="231" t="s">
        <v>4813</v>
      </c>
      <c r="F2779" s="154">
        <v>0</v>
      </c>
      <c r="G2779" s="197">
        <f>Tabla111[[#This Row],[Importe]]-Tabla111[[#This Row],[Pagado]]</f>
        <v>25201</v>
      </c>
      <c r="H2779" s="153" t="s">
        <v>4814</v>
      </c>
    </row>
    <row r="2780" spans="1:8" x14ac:dyDescent="0.25">
      <c r="A2780" s="73">
        <v>44860</v>
      </c>
      <c r="B2780" s="74" t="s">
        <v>34420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34421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34422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34423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34424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34425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34426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34427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34428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34429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34430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34431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34432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34433</v>
      </c>
      <c r="C2793" s="153" t="s">
        <v>34434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34435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34436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34437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34438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34439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34440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34441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34442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34443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34444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34445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34446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34447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34448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34449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34450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34451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34452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34453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34454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34455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34456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34457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34458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34459</v>
      </c>
      <c r="C2818" s="75" t="s">
        <v>475</v>
      </c>
      <c r="D2818" s="81">
        <v>73832.5</v>
      </c>
      <c r="E2818" s="230" t="s">
        <v>34460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34461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34462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34463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34464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34465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34466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34467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34468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34469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34470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34471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34472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34473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34474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34475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34476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34477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34478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34479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34480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34481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34482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34483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34484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34485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34486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34487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34488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34489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34490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34491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34492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34493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34494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34495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34496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34497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34498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34499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34500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34501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34502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34503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34504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34505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34506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34507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34508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34509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34510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34511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34512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34513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34514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34515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34516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34517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34518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34519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34520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34521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34522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34523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34524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34525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34526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34527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34528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34529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34530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34531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34532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34533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34534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34535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34536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34537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34538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34539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34540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34541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34542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34543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34544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34545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34546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34547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34548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34549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34550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34551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34552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34553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34554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34555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34556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34557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34558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34559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34560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34561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34562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34563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34564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34565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34566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34567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34568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34569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34570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34571</v>
      </c>
      <c r="C2929" s="153" t="s">
        <v>475</v>
      </c>
      <c r="D2929" s="154">
        <v>105559.4</v>
      </c>
      <c r="E2929" s="231" t="s">
        <v>34572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34573</v>
      </c>
      <c r="C2930" s="75" t="s">
        <v>12</v>
      </c>
      <c r="D2930" s="81">
        <v>43670.5</v>
      </c>
      <c r="E2930" s="230" t="s">
        <v>34460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34574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34575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34576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34577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34578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34579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34580</v>
      </c>
      <c r="C2937" s="153" t="s">
        <v>9415</v>
      </c>
      <c r="D2937" s="154">
        <v>38742.800000000003</v>
      </c>
      <c r="E2937" s="231" t="s">
        <v>4813</v>
      </c>
      <c r="F2937" s="154">
        <v>0</v>
      </c>
      <c r="G2937" s="197">
        <f>Tabla111[[#This Row],[Importe]]-Tabla111[[#This Row],[Pagado]]</f>
        <v>38742.800000000003</v>
      </c>
      <c r="H2937" s="153" t="s">
        <v>4814</v>
      </c>
    </row>
    <row r="2938" spans="1:8" x14ac:dyDescent="0.25">
      <c r="A2938" s="73">
        <v>44862</v>
      </c>
      <c r="B2938" s="74" t="s">
        <v>34581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34582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34583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34584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34585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34586</v>
      </c>
      <c r="C2943" s="153" t="s">
        <v>97</v>
      </c>
      <c r="D2943" s="154">
        <v>9947.9</v>
      </c>
      <c r="E2943" s="231" t="s">
        <v>34587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34588</v>
      </c>
      <c r="C2944" s="75" t="s">
        <v>22</v>
      </c>
      <c r="D2944" s="81">
        <v>63175.4</v>
      </c>
      <c r="E2944" s="230" t="s">
        <v>34589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34590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34591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34592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34593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34594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34595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34596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34597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34598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34599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34600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34601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34602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34603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34604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34605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34606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34607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34608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34609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34610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34611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34612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34613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34614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34615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34616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34617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34618</v>
      </c>
      <c r="C2973" s="153" t="s">
        <v>208</v>
      </c>
      <c r="D2973" s="154">
        <v>20512.5</v>
      </c>
      <c r="E2973" s="231" t="s">
        <v>4813</v>
      </c>
      <c r="F2973" s="154">
        <v>0</v>
      </c>
      <c r="G2973" s="197">
        <f>Tabla111[[#This Row],[Importe]]-Tabla111[[#This Row],[Pagado]]</f>
        <v>20512.5</v>
      </c>
      <c r="H2973" s="153" t="s">
        <v>4814</v>
      </c>
    </row>
    <row r="2974" spans="1:8" x14ac:dyDescent="0.25">
      <c r="A2974" s="73">
        <v>44862</v>
      </c>
      <c r="B2974" s="74" t="s">
        <v>34619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34620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34621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34622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34623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34624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34625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34626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34627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34628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34629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34630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34631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34632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34633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34634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34635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34636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34637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34638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34639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34640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34641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34642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34643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34644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34645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34646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34647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34648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34649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34650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34651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34652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34653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34654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34655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34656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34657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34658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34659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34660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34661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34662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34663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34664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34665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34666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34667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34668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34669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34670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34671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34672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34673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34674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34675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34676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34677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34678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34679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34680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34681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34682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34683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34684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34685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34686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34687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34688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34689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34690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34691</v>
      </c>
      <c r="C3046" s="75" t="s">
        <v>475</v>
      </c>
      <c r="D3046" s="81">
        <v>107845.8</v>
      </c>
      <c r="E3046" s="230" t="s">
        <v>34692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34693</v>
      </c>
      <c r="C3047" s="153" t="s">
        <v>34694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34695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34696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34697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34698</v>
      </c>
      <c r="C3051" s="153" t="s">
        <v>93</v>
      </c>
      <c r="D3051" s="154">
        <v>26567</v>
      </c>
      <c r="E3051" s="231" t="s">
        <v>34999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34699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34700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34701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34702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34703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34704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34705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34706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34707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34708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34709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34710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34711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34712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34713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34714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34715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34716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34717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34718</v>
      </c>
      <c r="C3071" s="153" t="s">
        <v>345</v>
      </c>
      <c r="D3071" s="154">
        <v>8129.7</v>
      </c>
      <c r="E3071" s="231" t="s">
        <v>34589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34719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34720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34721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34722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34723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34724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34725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34726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34727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34728</v>
      </c>
      <c r="C3081" s="153" t="s">
        <v>31990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34729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34730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34731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34732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34733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34734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34735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34736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34737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34738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34739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34740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34741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34742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34743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34744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34745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34746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34747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34748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34749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34750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34751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34752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34753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34754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34755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34756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34757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34758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34759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34760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34761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34762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34763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34764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34765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34766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34767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34768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34769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34770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34771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34772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34773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34774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34775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34776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34777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34778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34779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34780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34781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34782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34783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34784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34785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34786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34787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34788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34789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34790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34791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34792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34793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34794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34795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34796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34797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34798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34799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34800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34801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34802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34803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34804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34805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34806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34807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34808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34809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34810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34811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34812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34813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34814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34815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34816</v>
      </c>
      <c r="C3169" s="153" t="s">
        <v>475</v>
      </c>
      <c r="D3169" s="154">
        <v>30282.5</v>
      </c>
      <c r="E3169" s="231" t="s">
        <v>34999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34817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34818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34819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34820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34821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34822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34823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34824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34825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34826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34827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34828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34829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34830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34831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34832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34833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34834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34835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34836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34837</v>
      </c>
      <c r="C3190" s="75" t="s">
        <v>97</v>
      </c>
      <c r="D3190" s="81">
        <v>4703.7</v>
      </c>
      <c r="E3190" s="230" t="s">
        <v>35002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34838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34839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34840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34841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34842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34843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34844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34845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34846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34847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34848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34849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34850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34851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34852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34853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34854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34855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34856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34857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34858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34859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34860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34861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34862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34863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34864</v>
      </c>
      <c r="C3217" s="153" t="s">
        <v>28087</v>
      </c>
      <c r="D3217" s="154">
        <v>49532</v>
      </c>
      <c r="E3217" s="231" t="s">
        <v>35005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34865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34866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34867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34868</v>
      </c>
      <c r="C3221" s="225" t="s">
        <v>475</v>
      </c>
      <c r="D3221" s="226">
        <v>74765.3</v>
      </c>
      <c r="E3221" s="235" t="s">
        <v>35001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34869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34870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34871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34872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34873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34874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34875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34876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34877</v>
      </c>
      <c r="C3230" s="219" t="s">
        <v>97</v>
      </c>
      <c r="D3230" s="220">
        <v>13886.3</v>
      </c>
      <c r="E3230" s="234" t="s">
        <v>35003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34878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34879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34880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34881</v>
      </c>
      <c r="C3234" s="219" t="s">
        <v>10586</v>
      </c>
      <c r="D3234" s="220">
        <v>6292</v>
      </c>
      <c r="E3234" s="239" t="s">
        <v>35001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34882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34883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34884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34885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34886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34887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34888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34889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34890</v>
      </c>
      <c r="C3243" s="225" t="s">
        <v>105</v>
      </c>
      <c r="D3243" s="226">
        <v>11050</v>
      </c>
      <c r="E3243" s="240" t="s">
        <v>35004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34891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34892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34893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34894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34895</v>
      </c>
      <c r="C3248" s="219" t="s">
        <v>34896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34897</v>
      </c>
      <c r="C3249" s="225" t="s">
        <v>93</v>
      </c>
      <c r="D3249" s="226">
        <v>8675</v>
      </c>
      <c r="E3249" s="235" t="s">
        <v>35001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34898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34899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34900</v>
      </c>
      <c r="C3252" s="219" t="s">
        <v>30030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34901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34902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34903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34904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34905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34906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34907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34908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34909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34910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34911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34912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34913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34914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34915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34916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34917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34918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34919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34920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34921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34922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34923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34924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34925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34926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34927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34928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34929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34930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34931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34932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34933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34934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34935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34936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34937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34938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34939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34940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34941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34942</v>
      </c>
      <c r="C3294" s="219" t="s">
        <v>34943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34944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34945</v>
      </c>
      <c r="C3296" s="219" t="s">
        <v>224</v>
      </c>
      <c r="D3296" s="220">
        <v>17067</v>
      </c>
      <c r="E3296" s="234" t="s">
        <v>34946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34947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34948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34949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34950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34951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34952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34953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34954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34955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34956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34957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34958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34959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34960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34961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34962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34963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34964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34965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34966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34967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34968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34969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34970</v>
      </c>
      <c r="C3320" s="219" t="s">
        <v>34971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34972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34973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34974</v>
      </c>
      <c r="C3323" s="225" t="s">
        <v>440</v>
      </c>
      <c r="D3323" s="226">
        <v>19087.400000000001</v>
      </c>
      <c r="E3323" s="235" t="s">
        <v>34975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34976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34977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34978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34979</v>
      </c>
      <c r="C3327" s="225" t="s">
        <v>10840</v>
      </c>
      <c r="D3327" s="226">
        <v>26624</v>
      </c>
      <c r="E3327" s="235" t="s">
        <v>34980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34981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34982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34983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34984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34985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34986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34987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34988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34989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34990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34991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34992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34993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34994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34995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34996</v>
      </c>
      <c r="C3343" s="225" t="s">
        <v>56</v>
      </c>
      <c r="D3343" s="298">
        <v>1459.6</v>
      </c>
      <c r="E3343" s="299">
        <v>44865</v>
      </c>
      <c r="F3343" s="298">
        <v>1459.6</v>
      </c>
      <c r="G3343" s="300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36601685.129999973</v>
      </c>
      <c r="G3344" s="229">
        <f>SUM(G2:G3343)</f>
        <v>2292515.48</v>
      </c>
    </row>
    <row r="3349" spans="4:6" ht="16.5" thickBot="1" x14ac:dyDescent="0.3"/>
    <row r="3350" spans="4:6" ht="16.5" thickTop="1" x14ac:dyDescent="0.25">
      <c r="D3350" s="296" t="s">
        <v>34997</v>
      </c>
      <c r="E3350" s="292">
        <f>D3344-F3344</f>
        <v>2292515.4799999744</v>
      </c>
      <c r="F3350" s="293"/>
    </row>
    <row r="3351" spans="4:6" ht="16.5" thickBot="1" x14ac:dyDescent="0.3">
      <c r="D3351" s="297"/>
      <c r="E3351" s="294"/>
      <c r="F3351" s="295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2023-02-21T08:42:02Z</dcterms:modified>
</cp:coreProperties>
</file>