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18720" windowHeight="11715" firstSheet="1" activeTab="2"/>
  </bookViews>
  <sheets>
    <sheet name="CANALES   ENERO    2023       " sheetId="1" r:id="rId1"/>
    <sheet name="CANALES   FEBRERO    2023    " sheetId="2" r:id="rId2"/>
    <sheet name="CANALES   MARZO   202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3" l="1"/>
  <c r="N73" i="3"/>
  <c r="N74" i="3"/>
  <c r="J72" i="3"/>
  <c r="J73" i="3"/>
  <c r="J74" i="3"/>
  <c r="J75" i="3"/>
  <c r="J76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3" i="3" l="1"/>
  <c r="S273" i="3"/>
  <c r="Q273" i="3"/>
  <c r="L273" i="3"/>
  <c r="N272" i="3"/>
  <c r="E272" i="3"/>
  <c r="N271" i="3"/>
  <c r="E271" i="3"/>
  <c r="N270" i="3"/>
  <c r="E270" i="3"/>
  <c r="I269" i="3"/>
  <c r="N269" i="3" s="1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E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N75" i="3"/>
  <c r="N71" i="3"/>
  <c r="J71" i="3"/>
  <c r="N70" i="3"/>
  <c r="J70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3" i="3" l="1"/>
  <c r="N276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<sst xmlns="http://schemas.openxmlformats.org/spreadsheetml/2006/main" count="460" uniqueCount="224">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</sst>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7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1" fontId="9" fillId="0" borderId="35" xfId="0" applyNumberFormat="1" applyFont="1" applyBorder="1" applyAlignment="1">
      <alignment horizontal="center" vertical="center" wrapText="1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66CCFF"/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44" t="s">
        <v>30</v>
      </c>
      <c r="B1" s="444"/>
      <c r="C1" s="444"/>
      <c r="D1" s="444"/>
      <c r="E1" s="444"/>
      <c r="F1" s="444"/>
      <c r="G1" s="444"/>
      <c r="H1" s="444"/>
      <c r="I1" s="444"/>
      <c r="J1" s="444"/>
      <c r="K1" s="363"/>
      <c r="L1" s="363"/>
      <c r="M1" s="363"/>
      <c r="N1" s="363"/>
      <c r="O1" s="364"/>
      <c r="S1" s="445" t="s">
        <v>0</v>
      </c>
      <c r="T1" s="445"/>
      <c r="U1" s="4" t="s">
        <v>1</v>
      </c>
      <c r="V1" s="5" t="s">
        <v>2</v>
      </c>
      <c r="W1" s="447" t="s">
        <v>3</v>
      </c>
      <c r="X1" s="448"/>
    </row>
    <row r="2" spans="1:24" thickBot="1" x14ac:dyDescent="0.3">
      <c r="A2" s="444"/>
      <c r="B2" s="444"/>
      <c r="C2" s="444"/>
      <c r="D2" s="444"/>
      <c r="E2" s="444"/>
      <c r="F2" s="444"/>
      <c r="G2" s="444"/>
      <c r="H2" s="444"/>
      <c r="I2" s="444"/>
      <c r="J2" s="444"/>
      <c r="K2" s="365"/>
      <c r="L2" s="365"/>
      <c r="M2" s="365"/>
      <c r="N2" s="366"/>
      <c r="O2" s="367"/>
      <c r="Q2" s="6"/>
      <c r="R2" s="7"/>
      <c r="S2" s="446"/>
      <c r="T2" s="44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49" t="s">
        <v>16</v>
      </c>
      <c r="P3" s="45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451"/>
      <c r="M90" s="452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451"/>
      <c r="M91" s="452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453"/>
      <c r="P97" s="455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454"/>
      <c r="P98" s="456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442" t="s">
        <v>27</v>
      </c>
      <c r="G262" s="442"/>
      <c r="H262" s="443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44" t="s">
        <v>56</v>
      </c>
      <c r="B1" s="444"/>
      <c r="C1" s="444"/>
      <c r="D1" s="444"/>
      <c r="E1" s="444"/>
      <c r="F1" s="444"/>
      <c r="G1" s="444"/>
      <c r="H1" s="444"/>
      <c r="I1" s="444"/>
      <c r="J1" s="444"/>
      <c r="K1" s="363"/>
      <c r="L1" s="363"/>
      <c r="M1" s="363"/>
      <c r="N1" s="363"/>
      <c r="O1" s="364"/>
      <c r="S1" s="445" t="s">
        <v>0</v>
      </c>
      <c r="T1" s="445"/>
      <c r="U1" s="4" t="s">
        <v>1</v>
      </c>
      <c r="V1" s="5" t="s">
        <v>2</v>
      </c>
      <c r="W1" s="447" t="s">
        <v>3</v>
      </c>
      <c r="X1" s="448"/>
    </row>
    <row r="2" spans="1:24" thickBot="1" x14ac:dyDescent="0.3">
      <c r="A2" s="444"/>
      <c r="B2" s="444"/>
      <c r="C2" s="444"/>
      <c r="D2" s="444"/>
      <c r="E2" s="444"/>
      <c r="F2" s="444"/>
      <c r="G2" s="444"/>
      <c r="H2" s="444"/>
      <c r="I2" s="444"/>
      <c r="J2" s="444"/>
      <c r="K2" s="365"/>
      <c r="L2" s="365"/>
      <c r="M2" s="365"/>
      <c r="N2" s="366"/>
      <c r="O2" s="367"/>
      <c r="Q2" s="6"/>
      <c r="R2" s="7"/>
      <c r="S2" s="446"/>
      <c r="T2" s="44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49" t="s">
        <v>16</v>
      </c>
      <c r="P3" s="45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459" t="s">
        <v>43</v>
      </c>
      <c r="B59" s="418" t="s">
        <v>23</v>
      </c>
      <c r="C59" s="461" t="s">
        <v>144</v>
      </c>
      <c r="D59" s="409"/>
      <c r="E59" s="56"/>
      <c r="F59" s="410">
        <v>1649.6</v>
      </c>
      <c r="G59" s="463">
        <v>44981</v>
      </c>
      <c r="H59" s="465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467" t="s">
        <v>21</v>
      </c>
      <c r="P59" s="457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460"/>
      <c r="B60" s="418" t="s">
        <v>146</v>
      </c>
      <c r="C60" s="462"/>
      <c r="D60" s="409"/>
      <c r="E60" s="56"/>
      <c r="F60" s="410">
        <v>83</v>
      </c>
      <c r="G60" s="464"/>
      <c r="H60" s="466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468"/>
      <c r="P60" s="458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497" t="s">
        <v>82</v>
      </c>
      <c r="B66" s="167" t="s">
        <v>109</v>
      </c>
      <c r="C66" s="173"/>
      <c r="D66" s="174"/>
      <c r="E66" s="56"/>
      <c r="F66" s="155">
        <v>1224</v>
      </c>
      <c r="G66" s="499">
        <v>44973</v>
      </c>
      <c r="H66" s="501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503" t="s">
        <v>21</v>
      </c>
      <c r="P66" s="505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498"/>
      <c r="B67" s="167" t="s">
        <v>24</v>
      </c>
      <c r="C67" s="170"/>
      <c r="D67" s="174"/>
      <c r="E67" s="56"/>
      <c r="F67" s="155">
        <v>902.95899999999995</v>
      </c>
      <c r="G67" s="500"/>
      <c r="H67" s="502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504"/>
      <c r="P67" s="506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471" t="s">
        <v>82</v>
      </c>
      <c r="B69" s="400" t="s">
        <v>128</v>
      </c>
      <c r="C69" s="473" t="s">
        <v>129</v>
      </c>
      <c r="D69" s="409"/>
      <c r="E69" s="56"/>
      <c r="F69" s="410">
        <v>80.7</v>
      </c>
      <c r="G69" s="477">
        <v>44979</v>
      </c>
      <c r="H69" s="475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479" t="s">
        <v>127</v>
      </c>
      <c r="P69" s="469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472"/>
      <c r="B70" s="408" t="s">
        <v>131</v>
      </c>
      <c r="C70" s="474"/>
      <c r="D70" s="409"/>
      <c r="E70" s="56"/>
      <c r="F70" s="410">
        <v>151.4</v>
      </c>
      <c r="G70" s="478"/>
      <c r="H70" s="476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480"/>
      <c r="P70" s="470"/>
      <c r="Q70" s="166"/>
      <c r="R70" s="125"/>
      <c r="S70" s="176"/>
      <c r="T70" s="177"/>
      <c r="U70" s="49"/>
      <c r="V70" s="50"/>
    </row>
    <row r="71" spans="1:22" ht="17.25" x14ac:dyDescent="0.3">
      <c r="A71" s="485" t="s">
        <v>82</v>
      </c>
      <c r="B71" s="400" t="s">
        <v>122</v>
      </c>
      <c r="C71" s="483" t="s">
        <v>123</v>
      </c>
      <c r="D71" s="398"/>
      <c r="E71" s="56"/>
      <c r="F71" s="155">
        <v>130.16</v>
      </c>
      <c r="G71" s="488">
        <v>44982</v>
      </c>
      <c r="H71" s="490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493" t="s">
        <v>127</v>
      </c>
      <c r="P71" s="481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485"/>
      <c r="B72" s="400" t="s">
        <v>125</v>
      </c>
      <c r="C72" s="487"/>
      <c r="D72" s="398"/>
      <c r="E72" s="56"/>
      <c r="F72" s="155">
        <v>89.64</v>
      </c>
      <c r="G72" s="488"/>
      <c r="H72" s="491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494"/>
      <c r="P72" s="496"/>
      <c r="Q72" s="166"/>
      <c r="R72" s="125"/>
      <c r="S72" s="176"/>
      <c r="T72" s="177"/>
      <c r="U72" s="49"/>
      <c r="V72" s="50"/>
    </row>
    <row r="73" spans="1:22" ht="18" thickBot="1" x14ac:dyDescent="0.35">
      <c r="A73" s="486"/>
      <c r="B73" s="400" t="s">
        <v>126</v>
      </c>
      <c r="C73" s="484"/>
      <c r="D73" s="398"/>
      <c r="E73" s="56"/>
      <c r="F73" s="155">
        <v>152.78</v>
      </c>
      <c r="G73" s="489"/>
      <c r="H73" s="492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495"/>
      <c r="P73" s="482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497" t="s">
        <v>82</v>
      </c>
      <c r="B80" s="397" t="s">
        <v>118</v>
      </c>
      <c r="C80" s="483" t="s">
        <v>121</v>
      </c>
      <c r="D80" s="398"/>
      <c r="E80" s="56"/>
      <c r="F80" s="155">
        <v>108.66</v>
      </c>
      <c r="G80" s="156">
        <v>44985</v>
      </c>
      <c r="H80" s="507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493" t="s">
        <v>120</v>
      </c>
      <c r="P80" s="481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498"/>
      <c r="B81" s="397" t="s">
        <v>119</v>
      </c>
      <c r="C81" s="484"/>
      <c r="D81" s="398"/>
      <c r="E81" s="56"/>
      <c r="F81" s="155">
        <v>76.94</v>
      </c>
      <c r="G81" s="156">
        <v>44985</v>
      </c>
      <c r="H81" s="508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495"/>
      <c r="P81" s="482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451"/>
      <c r="M99" s="452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451"/>
      <c r="M100" s="452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453"/>
      <c r="P106" s="455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454"/>
      <c r="P107" s="456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442" t="s">
        <v>27</v>
      </c>
      <c r="G271" s="442"/>
      <c r="H271" s="443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  <mergeCell ref="P80:P81"/>
    <mergeCell ref="C80:C81"/>
    <mergeCell ref="A71:A73"/>
    <mergeCell ref="C71:C73"/>
    <mergeCell ref="G71:G73"/>
    <mergeCell ref="H71:H73"/>
    <mergeCell ref="O71:O73"/>
    <mergeCell ref="P71:P73"/>
    <mergeCell ref="P69:P70"/>
    <mergeCell ref="A69:A70"/>
    <mergeCell ref="C69:C70"/>
    <mergeCell ref="H69:H70"/>
    <mergeCell ref="G69:G70"/>
    <mergeCell ref="O69:O70"/>
    <mergeCell ref="P59:P60"/>
    <mergeCell ref="A59:A60"/>
    <mergeCell ref="C59:C60"/>
    <mergeCell ref="G59:G60"/>
    <mergeCell ref="H59:H60"/>
    <mergeCell ref="O59:O6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1" sqref="B11:C11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444" t="s">
        <v>92</v>
      </c>
      <c r="B1" s="444"/>
      <c r="C1" s="444"/>
      <c r="D1" s="444"/>
      <c r="E1" s="444"/>
      <c r="F1" s="444"/>
      <c r="G1" s="444"/>
      <c r="H1" s="444"/>
      <c r="I1" s="444"/>
      <c r="J1" s="444"/>
      <c r="K1" s="363"/>
      <c r="L1" s="363"/>
      <c r="M1" s="363"/>
      <c r="N1" s="363"/>
      <c r="O1" s="364"/>
      <c r="S1" s="445" t="s">
        <v>0</v>
      </c>
      <c r="T1" s="445"/>
      <c r="U1" s="4" t="s">
        <v>1</v>
      </c>
      <c r="V1" s="5" t="s">
        <v>2</v>
      </c>
      <c r="W1" s="447" t="s">
        <v>3</v>
      </c>
      <c r="X1" s="448"/>
    </row>
    <row r="2" spans="1:24" thickBot="1" x14ac:dyDescent="0.3">
      <c r="A2" s="444"/>
      <c r="B2" s="444"/>
      <c r="C2" s="444"/>
      <c r="D2" s="444"/>
      <c r="E2" s="444"/>
      <c r="F2" s="444"/>
      <c r="G2" s="444"/>
      <c r="H2" s="444"/>
      <c r="I2" s="444"/>
      <c r="J2" s="444"/>
      <c r="K2" s="365"/>
      <c r="L2" s="365"/>
      <c r="M2" s="365"/>
      <c r="N2" s="366"/>
      <c r="O2" s="367"/>
      <c r="Q2" s="6"/>
      <c r="R2" s="7"/>
      <c r="S2" s="446"/>
      <c r="T2" s="44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449" t="s">
        <v>16</v>
      </c>
      <c r="P3" s="45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37">
        <v>41588</v>
      </c>
      <c r="I4" s="38">
        <v>12650</v>
      </c>
      <c r="J4" s="39">
        <f t="shared" ref="J4:J130" si="1">I4-F4</f>
        <v>0</v>
      </c>
      <c r="K4" s="40">
        <v>45</v>
      </c>
      <c r="L4" s="41"/>
      <c r="M4" s="41"/>
      <c r="N4" s="42">
        <f t="shared" ref="N4:N124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40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30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514"/>
      <c r="D14" s="515"/>
      <c r="E14" s="516">
        <f t="shared" si="0"/>
        <v>0</v>
      </c>
      <c r="F14" s="57">
        <v>12350</v>
      </c>
      <c r="G14" s="58">
        <v>45002</v>
      </c>
      <c r="H14" s="5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5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59"/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59"/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59"/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59"/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41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59"/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59"/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59"/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23.25" x14ac:dyDescent="0.3">
      <c r="A57" s="152" t="s">
        <v>43</v>
      </c>
      <c r="B57" s="153" t="s">
        <v>23</v>
      </c>
      <c r="C57" s="154"/>
      <c r="D57" s="116"/>
      <c r="E57" s="56"/>
      <c r="F57" s="155"/>
      <c r="G57" s="156"/>
      <c r="H57" s="157"/>
      <c r="I57" s="155"/>
      <c r="J57" s="39">
        <f t="shared" si="1"/>
        <v>0</v>
      </c>
      <c r="K57" s="40"/>
      <c r="L57" s="61"/>
      <c r="M57" s="61"/>
      <c r="N57" s="42">
        <f t="shared" si="2"/>
        <v>0</v>
      </c>
      <c r="O57" s="372"/>
      <c r="P57" s="373"/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4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4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9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33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8">
        <v>1000</v>
      </c>
      <c r="M69" s="437" t="s">
        <v>197</v>
      </c>
      <c r="N69" s="42">
        <f>K69*I69</f>
        <v>215049.9999815</v>
      </c>
      <c r="O69" s="169" t="s">
        <v>21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31" t="s">
        <v>186</v>
      </c>
      <c r="I72" s="155">
        <v>23374</v>
      </c>
      <c r="J72" s="39">
        <f t="shared" si="1"/>
        <v>0</v>
      </c>
      <c r="K72" s="40">
        <v>1</v>
      </c>
      <c r="L72" s="439" t="s">
        <v>190</v>
      </c>
      <c r="M72" s="61"/>
      <c r="N72" s="42">
        <f t="shared" ref="N72:N74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31" t="s">
        <v>188</v>
      </c>
      <c r="I73" s="155">
        <v>24.46</v>
      </c>
      <c r="J73" s="39">
        <f t="shared" si="1"/>
        <v>0</v>
      </c>
      <c r="K73" s="40">
        <v>140</v>
      </c>
      <c r="L73" s="434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31" t="s">
        <v>200</v>
      </c>
      <c r="I74" s="155">
        <v>58897</v>
      </c>
      <c r="J74" s="39">
        <f t="shared" si="1"/>
        <v>0</v>
      </c>
      <c r="K74" s="40">
        <v>1</v>
      </c>
      <c r="L74" s="434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32.25" customHeight="1" x14ac:dyDescent="0.3">
      <c r="A75" s="142" t="s">
        <v>31</v>
      </c>
      <c r="B75" s="178" t="s">
        <v>176</v>
      </c>
      <c r="C75" s="179" t="s">
        <v>177</v>
      </c>
      <c r="D75" s="160"/>
      <c r="E75" s="56"/>
      <c r="F75" s="155">
        <v>354.8</v>
      </c>
      <c r="G75" s="156">
        <v>45005</v>
      </c>
      <c r="H75" s="428">
        <v>41742</v>
      </c>
      <c r="I75" s="155">
        <v>354.8</v>
      </c>
      <c r="J75" s="39">
        <f t="shared" si="1"/>
        <v>0</v>
      </c>
      <c r="K75" s="40">
        <v>52</v>
      </c>
      <c r="L75" s="61"/>
      <c r="M75" s="61"/>
      <c r="N75" s="42">
        <f t="shared" ref="N75:N78" si="7">K75*I75</f>
        <v>18449.600000000002</v>
      </c>
      <c r="O75" s="169" t="s">
        <v>22</v>
      </c>
      <c r="P75" s="58">
        <v>45016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52" t="s">
        <v>147</v>
      </c>
      <c r="B76" s="167" t="s">
        <v>109</v>
      </c>
      <c r="C76" s="181" t="s">
        <v>166</v>
      </c>
      <c r="D76" s="174"/>
      <c r="E76" s="56"/>
      <c r="F76" s="155">
        <v>680.5</v>
      </c>
      <c r="G76" s="156">
        <v>45006</v>
      </c>
      <c r="H76" s="164" t="s">
        <v>167</v>
      </c>
      <c r="I76" s="155">
        <v>680.50746000000004</v>
      </c>
      <c r="J76" s="39">
        <f t="shared" si="1"/>
        <v>7.4600000000373257E-3</v>
      </c>
      <c r="K76" s="40">
        <v>67</v>
      </c>
      <c r="L76" s="61" t="s">
        <v>195</v>
      </c>
      <c r="M76" s="61"/>
      <c r="N76" s="42">
        <f t="shared" si="7"/>
        <v>45593.999820000005</v>
      </c>
      <c r="O76" s="169" t="s">
        <v>21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92" t="s">
        <v>168</v>
      </c>
      <c r="D77" s="174"/>
      <c r="E77" s="56"/>
      <c r="F77" s="155">
        <v>3402.5</v>
      </c>
      <c r="G77" s="156">
        <v>45006</v>
      </c>
      <c r="H77" s="164" t="s">
        <v>169</v>
      </c>
      <c r="I77" s="155">
        <v>3402.5074</v>
      </c>
      <c r="J77" s="39">
        <f t="shared" si="1"/>
        <v>7.3999999999614374E-3</v>
      </c>
      <c r="K77" s="40">
        <v>67</v>
      </c>
      <c r="L77" s="61" t="s">
        <v>196</v>
      </c>
      <c r="M77" s="61"/>
      <c r="N77" s="42">
        <f t="shared" si="7"/>
        <v>227967.9958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25">
      <c r="A78" s="152" t="s">
        <v>173</v>
      </c>
      <c r="B78" s="184" t="s">
        <v>137</v>
      </c>
      <c r="C78" s="170" t="s">
        <v>174</v>
      </c>
      <c r="D78" s="174"/>
      <c r="E78" s="56"/>
      <c r="F78" s="155">
        <v>200</v>
      </c>
      <c r="G78" s="156">
        <v>45010</v>
      </c>
      <c r="H78" s="164" t="s">
        <v>175</v>
      </c>
      <c r="I78" s="155">
        <v>200</v>
      </c>
      <c r="J78" s="39">
        <f t="shared" si="1"/>
        <v>0</v>
      </c>
      <c r="K78" s="40">
        <v>290</v>
      </c>
      <c r="L78" s="61"/>
      <c r="M78" s="61"/>
      <c r="N78" s="42">
        <f t="shared" si="7"/>
        <v>58000</v>
      </c>
      <c r="O78" s="169" t="s">
        <v>22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3">
      <c r="A79" s="152" t="s">
        <v>135</v>
      </c>
      <c r="B79" s="167"/>
      <c r="C79" s="170"/>
      <c r="D79" s="174"/>
      <c r="E79" s="56"/>
      <c r="F79" s="155"/>
      <c r="G79" s="156"/>
      <c r="H79" s="168"/>
      <c r="I79" s="155"/>
      <c r="J79" s="39">
        <f t="shared" si="1"/>
        <v>0</v>
      </c>
      <c r="K79" s="40"/>
      <c r="L79" s="61"/>
      <c r="M79" s="61"/>
      <c r="N79" s="42">
        <f t="shared" si="2"/>
        <v>0</v>
      </c>
      <c r="O79" s="158"/>
      <c r="P79" s="183"/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78"/>
      <c r="C80" s="170"/>
      <c r="D80" s="170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48" thickBot="1" x14ac:dyDescent="0.3">
      <c r="A81" s="152" t="s">
        <v>147</v>
      </c>
      <c r="B81" s="184" t="s">
        <v>182</v>
      </c>
      <c r="C81" s="144" t="s">
        <v>191</v>
      </c>
      <c r="D81" s="174"/>
      <c r="E81" s="56"/>
      <c r="F81" s="155">
        <v>25757</v>
      </c>
      <c r="G81" s="147">
        <v>45014</v>
      </c>
      <c r="H81" s="168" t="s">
        <v>183</v>
      </c>
      <c r="I81" s="155">
        <v>25757</v>
      </c>
      <c r="J81" s="39">
        <f t="shared" si="1"/>
        <v>0</v>
      </c>
      <c r="K81" s="40">
        <v>1</v>
      </c>
      <c r="L81" s="435" t="s">
        <v>192</v>
      </c>
      <c r="M81" s="61"/>
      <c r="N81" s="42">
        <f t="shared" si="2"/>
        <v>25757</v>
      </c>
      <c r="O81" s="158" t="s">
        <v>21</v>
      </c>
      <c r="P81" s="183">
        <v>45016</v>
      </c>
      <c r="Q81" s="158"/>
      <c r="R81" s="125"/>
      <c r="S81" s="176"/>
      <c r="T81" s="177"/>
      <c r="U81" s="49"/>
      <c r="V81" s="50"/>
    </row>
    <row r="82" spans="1:22" ht="32.25" customHeight="1" x14ac:dyDescent="0.3">
      <c r="A82" s="497" t="s">
        <v>147</v>
      </c>
      <c r="B82" s="397" t="s">
        <v>179</v>
      </c>
      <c r="C82" s="483" t="s">
        <v>193</v>
      </c>
      <c r="D82" s="433"/>
      <c r="E82" s="56"/>
      <c r="F82" s="410">
        <v>27.48</v>
      </c>
      <c r="G82" s="463">
        <v>45014</v>
      </c>
      <c r="H82" s="509" t="s">
        <v>180</v>
      </c>
      <c r="I82" s="155">
        <v>27.48</v>
      </c>
      <c r="J82" s="39">
        <f t="shared" si="1"/>
        <v>0</v>
      </c>
      <c r="K82" s="40">
        <v>70</v>
      </c>
      <c r="L82" s="513" t="s">
        <v>194</v>
      </c>
      <c r="M82" s="61"/>
      <c r="N82" s="42">
        <f t="shared" si="2"/>
        <v>1923.6000000000001</v>
      </c>
      <c r="O82" s="453" t="s">
        <v>21</v>
      </c>
      <c r="P82" s="511">
        <v>45016</v>
      </c>
      <c r="Q82" s="158"/>
      <c r="R82" s="125"/>
      <c r="S82" s="176"/>
      <c r="T82" s="177"/>
      <c r="U82" s="49"/>
      <c r="V82" s="50"/>
    </row>
    <row r="83" spans="1:22" ht="32.25" customHeight="1" thickBot="1" x14ac:dyDescent="0.35">
      <c r="A83" s="498"/>
      <c r="B83" s="432" t="s">
        <v>181</v>
      </c>
      <c r="C83" s="484"/>
      <c r="D83" s="433"/>
      <c r="E83" s="56"/>
      <c r="F83" s="410">
        <v>142.5</v>
      </c>
      <c r="G83" s="464"/>
      <c r="H83" s="510"/>
      <c r="I83" s="155">
        <v>142.5771</v>
      </c>
      <c r="J83" s="39">
        <f t="shared" si="1"/>
        <v>7.7100000000001501E-2</v>
      </c>
      <c r="K83" s="40">
        <v>70</v>
      </c>
      <c r="L83" s="513"/>
      <c r="M83" s="61"/>
      <c r="N83" s="42">
        <f t="shared" si="2"/>
        <v>9980.3970000000008</v>
      </c>
      <c r="O83" s="454"/>
      <c r="P83" s="512"/>
      <c r="Q83" s="158"/>
      <c r="R83" s="125"/>
      <c r="S83" s="176"/>
      <c r="T83" s="177"/>
      <c r="U83" s="49"/>
      <c r="V83" s="50"/>
    </row>
    <row r="84" spans="1:22" ht="17.25" customHeight="1" x14ac:dyDescent="0.3">
      <c r="A84" s="152"/>
      <c r="B84" s="178"/>
      <c r="C84" s="173"/>
      <c r="D84" s="170"/>
      <c r="E84" s="56"/>
      <c r="F84" s="155"/>
      <c r="G84" s="436"/>
      <c r="H84" s="164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8.75" customHeight="1" x14ac:dyDescent="0.3">
      <c r="A87" s="152"/>
      <c r="B87" s="167"/>
      <c r="C87" s="170"/>
      <c r="D87" s="174"/>
      <c r="E87" s="56"/>
      <c r="F87" s="155"/>
      <c r="G87" s="156"/>
      <c r="H87" s="168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3"/>
      <c r="Q87" s="158"/>
      <c r="R87" s="125"/>
      <c r="S87" s="176"/>
      <c r="T87" s="177"/>
      <c r="U87" s="49"/>
      <c r="V87" s="50"/>
    </row>
    <row r="88" spans="1:22" ht="16.5" customHeight="1" x14ac:dyDescent="0.3">
      <c r="A88" s="152"/>
      <c r="B88" s="167"/>
      <c r="C88" s="170"/>
      <c r="D88" s="187"/>
      <c r="E88" s="56"/>
      <c r="F88" s="155"/>
      <c r="G88" s="156"/>
      <c r="H88" s="168"/>
      <c r="I88" s="155"/>
      <c r="J88" s="39">
        <f t="shared" si="1"/>
        <v>0</v>
      </c>
      <c r="K88" s="81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4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4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1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>
        <f t="shared" ref="E92:E157" si="8">D92*F92</f>
        <v>0</v>
      </c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98"/>
      <c r="B93" s="167"/>
      <c r="C93" s="188"/>
      <c r="D93" s="187"/>
      <c r="E93" s="56">
        <f t="shared" si="8"/>
        <v>0</v>
      </c>
      <c r="F93" s="155"/>
      <c r="G93" s="156"/>
      <c r="H93" s="168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9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7"/>
      <c r="D95" s="191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110"/>
      <c r="B96" s="99"/>
      <c r="C96" s="187"/>
      <c r="D96" s="191"/>
      <c r="E96" s="56">
        <f t="shared" si="8"/>
        <v>0</v>
      </c>
      <c r="F96" s="60"/>
      <c r="G96" s="58"/>
      <c r="H96" s="59"/>
      <c r="I96" s="60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92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451"/>
      <c r="M97" s="452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451"/>
      <c r="M98" s="452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21" customHeight="1" x14ac:dyDescent="0.3">
      <c r="A99" s="193"/>
      <c r="B99" s="99"/>
      <c r="C99" s="194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95"/>
      <c r="M99" s="195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6.25" customHeight="1" x14ac:dyDescent="0.3">
      <c r="A100" s="196"/>
      <c r="B100" s="99"/>
      <c r="C100" s="15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1"/>
      <c r="B101" s="99"/>
      <c r="C101" s="191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87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453"/>
      <c r="P104" s="455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454"/>
      <c r="P105" s="456"/>
      <c r="Q105" s="158"/>
      <c r="R105" s="125"/>
      <c r="S105" s="176"/>
      <c r="T105" s="177"/>
      <c r="U105" s="49"/>
      <c r="V105" s="50"/>
    </row>
    <row r="106" spans="1:22" ht="17.25" x14ac:dyDescent="0.3">
      <c r="A106" s="99"/>
      <c r="B106" s="99"/>
      <c r="C106" s="191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2"/>
      <c r="B108" s="99"/>
      <c r="C108" s="197"/>
      <c r="D108" s="197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25">
      <c r="A109" s="152"/>
      <c r="B109" s="110"/>
      <c r="C109" s="194"/>
      <c r="D109" s="194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7"/>
      <c r="D110" s="197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101"/>
      <c r="B112" s="99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6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8.75" x14ac:dyDescent="0.3">
      <c r="A115" s="99"/>
      <c r="B115" s="198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3">
      <c r="A116" s="99"/>
      <c r="B116" s="99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152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" thickBot="1" x14ac:dyDescent="0.35">
      <c r="A119" s="199"/>
      <c r="B119" s="199"/>
      <c r="C119" s="200"/>
      <c r="D119" s="200"/>
      <c r="E119" s="201">
        <f t="shared" si="8"/>
        <v>0</v>
      </c>
      <c r="F119" s="38"/>
      <c r="G119" s="36"/>
      <c r="H119" s="37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99"/>
      <c r="B120" s="99"/>
      <c r="C120" s="197"/>
      <c r="D120" s="197"/>
      <c r="E120" s="34">
        <f t="shared" si="8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110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99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8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ref="N125:N188" si="9">K125*I125</f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01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9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2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3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4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54"/>
      <c r="D131" s="154"/>
      <c r="E131" s="34">
        <f t="shared" si="8"/>
        <v>0</v>
      </c>
      <c r="F131" s="60"/>
      <c r="G131" s="58"/>
      <c r="H131" s="59"/>
      <c r="I131" s="60"/>
      <c r="J131" s="39">
        <f t="shared" ref="J131:J194" si="10">I131-F131</f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3"/>
      <c r="B132" s="99"/>
      <c r="C132" s="197"/>
      <c r="D132" s="197"/>
      <c r="E132" s="34">
        <f t="shared" si="8"/>
        <v>0</v>
      </c>
      <c r="F132" s="60"/>
      <c r="G132" s="58"/>
      <c r="H132" s="205"/>
      <c r="I132" s="60"/>
      <c r="J132" s="39">
        <f t="shared" si="10"/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54"/>
      <c r="D133" s="154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4"/>
      <c r="D135" s="194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83"/>
      <c r="Q135" s="158"/>
      <c r="R135" s="125"/>
      <c r="S135" s="176"/>
      <c r="T135" s="177"/>
      <c r="U135" s="49"/>
      <c r="V135" s="50"/>
    </row>
    <row r="136" spans="1:22" ht="20.25" thickTop="1" thickBot="1" x14ac:dyDescent="0.35">
      <c r="A136" s="99"/>
      <c r="B136" s="99"/>
      <c r="C136" s="197"/>
      <c r="D136" s="197"/>
      <c r="E136" s="34">
        <f t="shared" si="8"/>
        <v>0</v>
      </c>
      <c r="F136" s="60"/>
      <c r="G136" s="58"/>
      <c r="H136" s="206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207"/>
      <c r="Q136" s="158"/>
      <c r="R136" s="208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18.75" thickTop="1" thickBot="1" x14ac:dyDescent="0.35">
      <c r="A140" s="102"/>
      <c r="B140" s="99"/>
      <c r="C140" s="197"/>
      <c r="D140" s="197"/>
      <c r="E140" s="34">
        <f t="shared" si="8"/>
        <v>0</v>
      </c>
      <c r="F140" s="60"/>
      <c r="G140" s="58"/>
      <c r="H140" s="205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99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01"/>
      <c r="B142" s="99"/>
      <c r="C142" s="181"/>
      <c r="D142" s="181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69"/>
      <c r="B148" s="99"/>
      <c r="C148" s="182"/>
      <c r="D148" s="182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1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3"/>
      <c r="B151" s="99"/>
      <c r="C151" s="197"/>
      <c r="D151" s="197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12"/>
      <c r="Q151" s="210"/>
      <c r="R151" s="208"/>
      <c r="S151" s="176"/>
      <c r="T151" s="177"/>
      <c r="U151" s="49"/>
      <c r="V151" s="50"/>
    </row>
    <row r="152" spans="1:22" ht="20.2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13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14"/>
      <c r="B155" s="99"/>
      <c r="C155" s="197"/>
      <c r="D155" s="197"/>
      <c r="E155" s="34">
        <f t="shared" si="8"/>
        <v>0</v>
      </c>
      <c r="F155" s="60"/>
      <c r="G155" s="58"/>
      <c r="H155" s="21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216"/>
      <c r="P155" s="217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20"/>
      <c r="B156" s="99"/>
      <c r="C156" s="197"/>
      <c r="D156" s="197"/>
      <c r="E156" s="34">
        <f t="shared" si="8"/>
        <v>0</v>
      </c>
      <c r="F156" s="60"/>
      <c r="G156" s="221"/>
      <c r="H156" s="222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23"/>
      <c r="P156" s="224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15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ref="E158:E227" si="11">D158*F158</f>
        <v>0</v>
      </c>
      <c r="F158" s="60"/>
      <c r="G158" s="224"/>
      <c r="H158" s="222"/>
      <c r="I158" s="60"/>
      <c r="J158" s="39">
        <f t="shared" si="10"/>
        <v>0</v>
      </c>
      <c r="K158" s="225"/>
      <c r="L158" s="61"/>
      <c r="M158" s="61" t="s">
        <v>26</v>
      </c>
      <c r="N158" s="42">
        <f t="shared" si="9"/>
        <v>0</v>
      </c>
      <c r="O158" s="216"/>
      <c r="P158" s="217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11"/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/>
      <c r="N159" s="42">
        <f t="shared" si="9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169"/>
      <c r="B160" s="99"/>
      <c r="C160" s="226"/>
      <c r="D160" s="226"/>
      <c r="E160" s="34">
        <f t="shared" si="11"/>
        <v>0</v>
      </c>
      <c r="F160" s="60"/>
      <c r="G160" s="224"/>
      <c r="H160" s="227"/>
      <c r="I160" s="60"/>
      <c r="J160" s="39">
        <f t="shared" si="10"/>
        <v>0</v>
      </c>
      <c r="K160" s="81"/>
      <c r="L160" s="61"/>
      <c r="M160" s="61"/>
      <c r="N160" s="42">
        <f t="shared" si="9"/>
        <v>0</v>
      </c>
      <c r="O160" s="228"/>
      <c r="P160" s="229"/>
      <c r="Q160" s="124"/>
      <c r="R160" s="125"/>
      <c r="S160" s="176"/>
      <c r="T160" s="177"/>
      <c r="U160" s="49"/>
      <c r="V160" s="50"/>
    </row>
    <row r="161" spans="1:22" ht="18.75" thickTop="1" thickBot="1" x14ac:dyDescent="0.35">
      <c r="A161" s="230"/>
      <c r="B161" s="99"/>
      <c r="C161" s="197"/>
      <c r="D161" s="197"/>
      <c r="E161" s="34">
        <f t="shared" si="11"/>
        <v>0</v>
      </c>
      <c r="F161" s="60"/>
      <c r="G161" s="224"/>
      <c r="H161" s="205"/>
      <c r="I161" s="60"/>
      <c r="J161" s="39">
        <f t="shared" si="10"/>
        <v>0</v>
      </c>
      <c r="K161" s="225"/>
      <c r="L161" s="231"/>
      <c r="M161" s="231"/>
      <c r="N161" s="42">
        <f t="shared" si="9"/>
        <v>0</v>
      </c>
      <c r="O161" s="228"/>
      <c r="P161" s="229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3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69"/>
      <c r="P162" s="20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11"/>
        <v>0</v>
      </c>
      <c r="F163" s="60"/>
      <c r="G163" s="224"/>
      <c r="H163" s="232"/>
      <c r="I163" s="60"/>
      <c r="J163" s="39">
        <f t="shared" si="10"/>
        <v>0</v>
      </c>
      <c r="K163" s="233"/>
      <c r="L163" s="231"/>
      <c r="M163" s="231"/>
      <c r="N163" s="42">
        <f t="shared" si="9"/>
        <v>0</v>
      </c>
      <c r="O163" s="223"/>
      <c r="P163" s="224"/>
      <c r="Q163" s="218"/>
      <c r="R163" s="219"/>
      <c r="S163" s="176"/>
      <c r="T163" s="177"/>
      <c r="U163" s="49"/>
      <c r="V163" s="50"/>
    </row>
    <row r="164" spans="1:22" ht="20.2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05"/>
      <c r="I164" s="60"/>
      <c r="J164" s="39">
        <f t="shared" si="10"/>
        <v>0</v>
      </c>
      <c r="K164" s="234"/>
      <c r="L164" s="235"/>
      <c r="M164" s="235"/>
      <c r="N164" s="42">
        <f t="shared" si="9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36"/>
      <c r="B165" s="99"/>
      <c r="C165" s="197"/>
      <c r="D165" s="197"/>
      <c r="E165" s="34">
        <f t="shared" si="11"/>
        <v>0</v>
      </c>
      <c r="F165" s="237"/>
      <c r="G165" s="224"/>
      <c r="H165" s="213"/>
      <c r="I165" s="60"/>
      <c r="J165" s="39">
        <f t="shared" si="10"/>
        <v>0</v>
      </c>
      <c r="K165" s="234"/>
      <c r="L165" s="238"/>
      <c r="M165" s="238"/>
      <c r="N165" s="42">
        <f t="shared" si="9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14"/>
      <c r="B166" s="99"/>
      <c r="C166" s="197"/>
      <c r="D166" s="197"/>
      <c r="E166" s="34">
        <f t="shared" si="11"/>
        <v>0</v>
      </c>
      <c r="F166" s="60"/>
      <c r="G166" s="224"/>
      <c r="H166" s="205"/>
      <c r="I166" s="60"/>
      <c r="J166" s="39">
        <f t="shared" si="10"/>
        <v>0</v>
      </c>
      <c r="K166" s="234"/>
      <c r="L166" s="231"/>
      <c r="M166" s="231"/>
      <c r="N166" s="42">
        <f t="shared" si="9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20.25" thickTop="1" thickBot="1" x14ac:dyDescent="0.35">
      <c r="A167" s="204"/>
      <c r="B167" s="99"/>
      <c r="C167" s="197"/>
      <c r="D167" s="197"/>
      <c r="E167" s="34">
        <f t="shared" si="11"/>
        <v>0</v>
      </c>
      <c r="F167" s="60"/>
      <c r="G167" s="224"/>
      <c r="H167" s="239"/>
      <c r="I167" s="60"/>
      <c r="J167" s="39">
        <f t="shared" si="10"/>
        <v>0</v>
      </c>
      <c r="K167" s="81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15"/>
      <c r="I168" s="60"/>
      <c r="J168" s="39">
        <f t="shared" si="10"/>
        <v>0</v>
      </c>
      <c r="K168" s="234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17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240"/>
      <c r="I170" s="60"/>
      <c r="J170" s="39">
        <f t="shared" si="10"/>
        <v>0</v>
      </c>
      <c r="K170" s="234"/>
      <c r="L170" s="241"/>
      <c r="M170" s="24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175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81"/>
      <c r="L173" s="61"/>
      <c r="M173" s="6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242"/>
      <c r="D174" s="242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23"/>
      <c r="P174" s="243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01"/>
      <c r="B176" s="99"/>
      <c r="C176" s="226"/>
      <c r="D176" s="226"/>
      <c r="E176" s="34">
        <f t="shared" si="11"/>
        <v>0</v>
      </c>
      <c r="F176" s="60"/>
      <c r="G176" s="224"/>
      <c r="H176" s="227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69"/>
      <c r="P176" s="209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4"/>
      <c r="D177" s="244"/>
      <c r="E177" s="34">
        <f t="shared" si="11"/>
        <v>0</v>
      </c>
      <c r="F177" s="60"/>
      <c r="G177" s="224"/>
      <c r="H177" s="59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20.25" thickTop="1" thickBot="1" x14ac:dyDescent="0.35">
      <c r="A179" s="245"/>
      <c r="B179" s="246"/>
      <c r="C179" s="181"/>
      <c r="D179" s="181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228"/>
      <c r="P179" s="22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47"/>
      <c r="D180" s="247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48"/>
      <c r="B182" s="99"/>
      <c r="C182" s="249"/>
      <c r="D182" s="249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50"/>
      <c r="D183" s="250"/>
      <c r="E183" s="34">
        <f t="shared" si="11"/>
        <v>0</v>
      </c>
      <c r="F183" s="60"/>
      <c r="G183" s="251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2"/>
      <c r="P183" s="252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58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7.25" thickTop="1" thickBot="1" x14ac:dyDescent="0.3">
      <c r="A185" s="169"/>
      <c r="B185" s="203"/>
      <c r="C185" s="253"/>
      <c r="D185" s="253"/>
      <c r="E185" s="34">
        <f t="shared" si="11"/>
        <v>0</v>
      </c>
      <c r="F185" s="254"/>
      <c r="G185" s="224"/>
      <c r="H185" s="255"/>
      <c r="I185" s="254"/>
      <c r="J185" s="39">
        <f t="shared" si="10"/>
        <v>0</v>
      </c>
      <c r="N185" s="42">
        <f t="shared" si="9"/>
        <v>0</v>
      </c>
      <c r="O185" s="257"/>
      <c r="P185" s="243"/>
      <c r="Q185" s="258"/>
      <c r="R185" s="259"/>
      <c r="S185" s="260"/>
      <c r="T185" s="261"/>
      <c r="U185" s="262"/>
      <c r="V185" s="263"/>
    </row>
    <row r="186" spans="1:22" ht="18.75" thickTop="1" thickBot="1" x14ac:dyDescent="0.35">
      <c r="A186" s="169"/>
      <c r="B186" s="99"/>
      <c r="C186" s="249"/>
      <c r="D186" s="249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60"/>
      <c r="G187" s="224"/>
      <c r="H187" s="227"/>
      <c r="I187" s="60"/>
      <c r="J187" s="39">
        <f t="shared" si="10"/>
        <v>0</v>
      </c>
      <c r="K187" s="81"/>
      <c r="L187" s="61"/>
      <c r="M187" s="61"/>
      <c r="N187" s="42">
        <f t="shared" si="9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64"/>
      <c r="D189" s="264"/>
      <c r="E189" s="34">
        <f t="shared" si="11"/>
        <v>0</v>
      </c>
      <c r="F189" s="60"/>
      <c r="G189" s="251"/>
      <c r="H189" s="227"/>
      <c r="I189" s="60"/>
      <c r="J189" s="39">
        <f t="shared" si="10"/>
        <v>0</v>
      </c>
      <c r="K189" s="81"/>
      <c r="L189" s="61"/>
      <c r="M189" s="61"/>
      <c r="N189" s="42">
        <f t="shared" ref="N189:N252" si="12">K189*I189</f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si="12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">
      <c r="A192" s="169"/>
      <c r="B192" s="203"/>
      <c r="C192" s="265"/>
      <c r="D192" s="265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44"/>
      <c r="D194" s="244"/>
      <c r="E194" s="34">
        <f t="shared" si="11"/>
        <v>0</v>
      </c>
      <c r="F194" s="60"/>
      <c r="G194" s="224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ref="J195:J258" si="13">I195-F195</f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si="13"/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248"/>
      <c r="B198" s="203"/>
      <c r="C198" s="249"/>
      <c r="D198" s="249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266"/>
      <c r="B199" s="99"/>
      <c r="C199" s="250"/>
      <c r="D199" s="250"/>
      <c r="E199" s="34">
        <f t="shared" si="11"/>
        <v>0</v>
      </c>
      <c r="F199" s="60"/>
      <c r="G199" s="58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2"/>
      <c r="P199" s="252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11"/>
        <v>0</v>
      </c>
      <c r="F200" s="60"/>
      <c r="G200" s="224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268"/>
      <c r="G203" s="251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60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11"/>
        <v>0</v>
      </c>
      <c r="F211" s="60"/>
      <c r="G211" s="224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7.25" thickTop="1" thickBot="1" x14ac:dyDescent="0.3">
      <c r="A219" s="203"/>
      <c r="B219" s="253"/>
      <c r="C219" s="244"/>
      <c r="D219" s="244"/>
      <c r="E219" s="34">
        <f t="shared" si="11"/>
        <v>0</v>
      </c>
      <c r="F219" s="60"/>
      <c r="G219" s="58"/>
      <c r="H219" s="59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266"/>
      <c r="B220" s="203"/>
      <c r="C220" s="244"/>
      <c r="D220" s="244"/>
      <c r="E220" s="34">
        <f t="shared" si="11"/>
        <v>0</v>
      </c>
      <c r="F220" s="60"/>
      <c r="G220" s="224"/>
      <c r="H220" s="227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9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ref="E228:E272" si="14">D228*F228</f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14"/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70"/>
      <c r="D234" s="270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64"/>
      <c r="D236" s="26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5"/>
      <c r="D237" s="265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4"/>
      <c r="D239" s="264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9"/>
      <c r="D240" s="249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197"/>
      <c r="D241" s="197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204"/>
      <c r="B242" s="203"/>
      <c r="C242" s="226"/>
      <c r="D242" s="226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271"/>
      <c r="B245" s="272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2"/>
      <c r="C246" s="226"/>
      <c r="D246" s="226"/>
      <c r="E246" s="34">
        <f t="shared" si="14"/>
        <v>0</v>
      </c>
      <c r="F246" s="60"/>
      <c r="G246" s="224"/>
      <c r="H246" s="59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227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72"/>
      <c r="C248" s="181"/>
      <c r="D248" s="181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7.25" thickTop="1" thickBot="1" x14ac:dyDescent="0.3">
      <c r="A250" s="204"/>
      <c r="B250" s="272"/>
      <c r="C250" s="242"/>
      <c r="D250" s="242"/>
      <c r="E250" s="34">
        <f t="shared" si="14"/>
        <v>0</v>
      </c>
      <c r="F250" s="60"/>
      <c r="G250" s="224"/>
      <c r="H250" s="175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187"/>
      <c r="D251" s="187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273"/>
      <c r="M251" s="274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5"/>
      <c r="C252" s="182"/>
      <c r="D252" s="182"/>
      <c r="E252" s="34">
        <f t="shared" si="14"/>
        <v>0</v>
      </c>
      <c r="F252" s="182"/>
      <c r="G252" s="276"/>
      <c r="H252" s="277"/>
      <c r="I252" s="57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ref="N253:N272" si="15">K253*I253</f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8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si="15"/>
        <v>0</v>
      </c>
      <c r="O254" s="69"/>
      <c r="P254" s="212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20.25" thickTop="1" thickBot="1" x14ac:dyDescent="0.35">
      <c r="A257" s="204"/>
      <c r="B257" s="203"/>
      <c r="C257" s="279"/>
      <c r="D257" s="280"/>
      <c r="E257" s="34">
        <f t="shared" si="14"/>
        <v>0</v>
      </c>
      <c r="F257" s="38"/>
      <c r="G257" s="281"/>
      <c r="H257" s="282"/>
      <c r="I257" s="60"/>
      <c r="J257" s="39">
        <f t="shared" si="13"/>
        <v>0</v>
      </c>
      <c r="K257" s="81"/>
      <c r="L257" s="273"/>
      <c r="M257" s="283"/>
      <c r="N257" s="42">
        <f t="shared" si="15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79"/>
      <c r="E258" s="34">
        <f t="shared" si="14"/>
        <v>0</v>
      </c>
      <c r="F258" s="60"/>
      <c r="G258" s="224"/>
      <c r="H258" s="175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ref="J259:J268" si="16">I259-F259</f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84"/>
      <c r="D260" s="284"/>
      <c r="E260" s="34">
        <f t="shared" si="14"/>
        <v>0</v>
      </c>
      <c r="F260" s="60"/>
      <c r="G260" s="224"/>
      <c r="H260" s="175"/>
      <c r="I260" s="60"/>
      <c r="J260" s="39">
        <f t="shared" si="16"/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85"/>
      <c r="B261" s="203"/>
      <c r="C261" s="203"/>
      <c r="D261" s="203"/>
      <c r="E261" s="34">
        <f t="shared" si="14"/>
        <v>0</v>
      </c>
      <c r="F261" s="254"/>
      <c r="G261" s="224"/>
      <c r="H261" s="255"/>
      <c r="I261" s="254">
        <v>0</v>
      </c>
      <c r="J261" s="39">
        <f t="shared" si="16"/>
        <v>0</v>
      </c>
      <c r="K261" s="286"/>
      <c r="L261" s="286"/>
      <c r="M261" s="286"/>
      <c r="N261" s="42">
        <f t="shared" si="15"/>
        <v>0</v>
      </c>
      <c r="O261" s="287"/>
      <c r="P261" s="243"/>
      <c r="Q261" s="124"/>
      <c r="R261" s="288"/>
      <c r="S261" s="289"/>
      <c r="T261" s="290"/>
      <c r="U261" s="259"/>
      <c r="V261" s="263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91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92"/>
      <c r="B265" s="203"/>
      <c r="C265" s="203"/>
      <c r="D265" s="203"/>
      <c r="E265" s="34">
        <f t="shared" si="14"/>
        <v>0</v>
      </c>
      <c r="F265" s="254"/>
      <c r="G265" s="224"/>
      <c r="H265" s="293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49"/>
      <c r="V265" s="50"/>
    </row>
    <row r="266" spans="1:22" ht="17.25" thickTop="1" thickBot="1" x14ac:dyDescent="0.3">
      <c r="A266" s="294"/>
      <c r="B266" s="295"/>
      <c r="E266" s="34">
        <f t="shared" si="14"/>
        <v>0</v>
      </c>
      <c r="H266" s="299"/>
      <c r="I266" s="297">
        <v>0</v>
      </c>
      <c r="J266" s="39">
        <f t="shared" si="16"/>
        <v>0</v>
      </c>
      <c r="K266" s="300"/>
      <c r="L266" s="300"/>
      <c r="M266" s="300"/>
      <c r="N266" s="42">
        <f t="shared" si="15"/>
        <v>0</v>
      </c>
      <c r="O266" s="287"/>
      <c r="P266" s="243"/>
      <c r="Q266" s="258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302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20.25" thickTop="1" thickBot="1" x14ac:dyDescent="0.35">
      <c r="A269" s="294"/>
      <c r="B269" s="295"/>
      <c r="E269" s="34" t="e">
        <f t="shared" si="14"/>
        <v>#VALUE!</v>
      </c>
      <c r="F269" s="442" t="s">
        <v>27</v>
      </c>
      <c r="G269" s="442"/>
      <c r="H269" s="443"/>
      <c r="I269" s="303">
        <f>SUM(I4:I268)</f>
        <v>589159.94578900014</v>
      </c>
      <c r="J269" s="304"/>
      <c r="K269" s="300"/>
      <c r="L269" s="305"/>
      <c r="M269" s="300"/>
      <c r="N269" s="42">
        <f t="shared" si="15"/>
        <v>0</v>
      </c>
      <c r="O269" s="287"/>
      <c r="P269" s="243"/>
      <c r="Q269" s="258"/>
      <c r="R269" s="288"/>
      <c r="S269" s="306"/>
      <c r="T269" s="261"/>
      <c r="U269" s="262"/>
      <c r="V269" s="50"/>
    </row>
    <row r="270" spans="1:22" ht="20.25" thickTop="1" thickBot="1" x14ac:dyDescent="0.3">
      <c r="A270" s="307"/>
      <c r="B270" s="295"/>
      <c r="E270" s="34">
        <f t="shared" si="14"/>
        <v>0</v>
      </c>
      <c r="I270" s="308"/>
      <c r="J270" s="304"/>
      <c r="K270" s="300"/>
      <c r="L270" s="305"/>
      <c r="M270" s="300"/>
      <c r="N270" s="42">
        <f t="shared" si="15"/>
        <v>0</v>
      </c>
      <c r="O270" s="309"/>
      <c r="Q270" s="6"/>
      <c r="R270" s="310"/>
      <c r="S270" s="311"/>
      <c r="T270" s="312"/>
      <c r="V270" s="9"/>
    </row>
    <row r="271" spans="1:22" ht="17.25" thickTop="1" thickBot="1" x14ac:dyDescent="0.3">
      <c r="A271" s="294"/>
      <c r="B271" s="295"/>
      <c r="E271" s="34">
        <f t="shared" si="14"/>
        <v>0</v>
      </c>
      <c r="J271" s="297"/>
      <c r="K271" s="300"/>
      <c r="L271" s="300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14"/>
      <c r="N272" s="42">
        <f t="shared" si="15"/>
        <v>0</v>
      </c>
      <c r="O272" s="315"/>
      <c r="Q272" s="6"/>
      <c r="R272" s="310"/>
      <c r="S272" s="311"/>
      <c r="T272" s="316"/>
      <c r="V272" s="9"/>
    </row>
    <row r="273" spans="1:22" ht="17.25" thickTop="1" thickBot="1" x14ac:dyDescent="0.3">
      <c r="A273" s="294"/>
      <c r="H273" s="318"/>
      <c r="I273" s="319" t="s">
        <v>28</v>
      </c>
      <c r="J273" s="320"/>
      <c r="K273" s="320"/>
      <c r="L273" s="321">
        <f>SUM(L261:L272)</f>
        <v>0</v>
      </c>
      <c r="M273" s="322"/>
      <c r="N273" s="323">
        <f>SUM(N4:N272)</f>
        <v>16834480.492601503</v>
      </c>
      <c r="O273" s="324"/>
      <c r="Q273" s="325">
        <f>SUM(Q4:Q272)</f>
        <v>0</v>
      </c>
      <c r="R273" s="256"/>
      <c r="S273" s="326">
        <f>SUM(S19:S272)</f>
        <v>0</v>
      </c>
      <c r="T273" s="327"/>
      <c r="U273" s="328"/>
      <c r="V273" s="329">
        <f>SUM(V261:V272)</f>
        <v>0</v>
      </c>
    </row>
    <row r="274" spans="1:22" x14ac:dyDescent="0.25">
      <c r="A274" s="294"/>
      <c r="H274" s="318"/>
      <c r="I274" s="330"/>
      <c r="J274" s="331"/>
      <c r="K274" s="332"/>
      <c r="L274" s="332"/>
      <c r="M274" s="332"/>
      <c r="N274" s="333"/>
      <c r="O274" s="324"/>
      <c r="R274" s="310"/>
      <c r="S274" s="334"/>
      <c r="U274" s="336"/>
      <c r="V274"/>
    </row>
    <row r="275" spans="1:22" ht="16.5" thickBot="1" x14ac:dyDescent="0.3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9.5" thickTop="1" x14ac:dyDescent="0.25">
      <c r="A276" s="294"/>
      <c r="I276" s="337" t="s">
        <v>29</v>
      </c>
      <c r="J276" s="338"/>
      <c r="K276" s="338"/>
      <c r="L276" s="339"/>
      <c r="M276" s="339"/>
      <c r="N276" s="340">
        <f>V273+S273+Q273+N273+L273</f>
        <v>16834480.492601503</v>
      </c>
      <c r="O276" s="341"/>
      <c r="R276" s="310"/>
      <c r="S276" s="334"/>
      <c r="U276" s="336"/>
      <c r="V276"/>
    </row>
    <row r="277" spans="1:22" ht="19.5" thickBot="1" x14ac:dyDescent="0.3">
      <c r="A277" s="342"/>
      <c r="I277" s="343"/>
      <c r="J277" s="344"/>
      <c r="K277" s="344"/>
      <c r="L277" s="345"/>
      <c r="M277" s="345"/>
      <c r="N277" s="346"/>
      <c r="O277" s="347"/>
      <c r="R277" s="310"/>
      <c r="S277" s="334"/>
      <c r="U277" s="336"/>
      <c r="V277"/>
    </row>
    <row r="278" spans="1:22" ht="16.5" thickTop="1" x14ac:dyDescent="0.25">
      <c r="A278" s="342"/>
      <c r="I278" s="330"/>
      <c r="J278" s="331"/>
      <c r="K278" s="332"/>
      <c r="L278" s="332"/>
      <c r="M278" s="332"/>
      <c r="N278" s="333"/>
      <c r="O278" s="324"/>
      <c r="R278" s="310"/>
      <c r="S278" s="334"/>
      <c r="U278" s="336"/>
      <c r="V278"/>
    </row>
    <row r="279" spans="1:22" x14ac:dyDescent="0.25">
      <c r="A279" s="294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48"/>
      <c r="K280" s="332"/>
      <c r="L280" s="332"/>
      <c r="M280" s="332"/>
      <c r="N280" s="333"/>
      <c r="O280" s="349"/>
      <c r="R280" s="310"/>
      <c r="S280" s="334"/>
      <c r="U280" s="336"/>
      <c r="V280"/>
    </row>
    <row r="281" spans="1:22" x14ac:dyDescent="0.25">
      <c r="A281" s="342"/>
      <c r="N281" s="333"/>
      <c r="O281" s="351"/>
      <c r="R281" s="310"/>
      <c r="S281" s="334"/>
      <c r="U281" s="336"/>
      <c r="V281"/>
    </row>
    <row r="282" spans="1:22" x14ac:dyDescent="0.25">
      <c r="A282" s="342"/>
      <c r="O282" s="351"/>
      <c r="S282" s="334"/>
      <c r="U282" s="336"/>
      <c r="V282"/>
    </row>
    <row r="283" spans="1:22" x14ac:dyDescent="0.25">
      <c r="A283" s="294"/>
      <c r="B283" s="295"/>
      <c r="N283" s="333"/>
      <c r="O283" s="324"/>
      <c r="S283" s="334"/>
      <c r="U283" s="336"/>
      <c r="V283"/>
    </row>
    <row r="284" spans="1:22" x14ac:dyDescent="0.25">
      <c r="A284" s="342"/>
      <c r="B284" s="295"/>
      <c r="N284" s="333"/>
      <c r="O284" s="324"/>
      <c r="S284" s="334"/>
      <c r="U284" s="336"/>
      <c r="V284"/>
    </row>
    <row r="285" spans="1:22" x14ac:dyDescent="0.25">
      <c r="A285" s="294"/>
      <c r="B285" s="295"/>
      <c r="I285" s="330"/>
      <c r="J285" s="331"/>
      <c r="K285" s="332"/>
      <c r="L285" s="332"/>
      <c r="M285" s="332"/>
      <c r="N285" s="333"/>
      <c r="O285" s="324"/>
      <c r="S285" s="334"/>
      <c r="U285" s="336"/>
      <c r="V285"/>
    </row>
    <row r="286" spans="1:22" x14ac:dyDescent="0.25">
      <c r="A286" s="342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294"/>
      <c r="B287" s="295"/>
      <c r="I287" s="352"/>
      <c r="J287" s="328"/>
      <c r="K287" s="328"/>
      <c r="N287" s="333"/>
      <c r="O287" s="324"/>
      <c r="S287" s="334"/>
      <c r="U287" s="336"/>
      <c r="V287"/>
    </row>
    <row r="288" spans="1:22" x14ac:dyDescent="0.25">
      <c r="A288" s="342"/>
      <c r="S288" s="334"/>
      <c r="U288" s="336"/>
      <c r="V288"/>
    </row>
    <row r="289" spans="1:22" x14ac:dyDescent="0.25">
      <c r="A289" s="29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342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61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07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294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</sheetData>
  <mergeCells count="15">
    <mergeCell ref="F269:H269"/>
    <mergeCell ref="A1:J2"/>
    <mergeCell ref="S1:T2"/>
    <mergeCell ref="W1:X1"/>
    <mergeCell ref="O3:P3"/>
    <mergeCell ref="L97:M98"/>
    <mergeCell ref="O104:O105"/>
    <mergeCell ref="P104:P105"/>
    <mergeCell ref="A82:A83"/>
    <mergeCell ref="C82:C83"/>
    <mergeCell ref="G82:G83"/>
    <mergeCell ref="H82:H83"/>
    <mergeCell ref="O82:O83"/>
    <mergeCell ref="P82:P83"/>
    <mergeCell ref="L82:L8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topLeftCell="A5" workbookViewId="0">
      <selection activeCell="D37" sqref="D37:D39"/>
    </sheetView>
  </sheetViews>
  <sheetFormatPr baseColWidth="10" defaultRowHeight="15" x14ac:dyDescent="0.25"/>
  <cols>
    <col min="4" max="4" width="40.85546875" style="334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CANALES   FEBRERO    2023    </vt:lpstr>
      <vt:lpstr>CANALES   MARZO   2023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2023-04-19T21:22:18Z</dcterms:modified>
</cp:coreProperties>
</file>