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18720" windowHeight="11715" firstSheet="7" activeTab="8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Hoja3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8" i="9" l="1"/>
  <c r="S288" i="9"/>
  <c r="Q288" i="9"/>
  <c r="L288" i="9"/>
  <c r="N287" i="9"/>
  <c r="E287" i="9"/>
  <c r="N286" i="9"/>
  <c r="E286" i="9"/>
  <c r="N285" i="9"/>
  <c r="E285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N76" i="9"/>
  <c r="J76" i="9"/>
  <c r="N75" i="9"/>
  <c r="J75" i="9"/>
  <c r="N74" i="9"/>
  <c r="J74" i="9"/>
  <c r="N73" i="9"/>
  <c r="J73" i="9"/>
  <c r="N72" i="9"/>
  <c r="J72" i="9"/>
  <c r="N71" i="9"/>
  <c r="N70" i="9"/>
  <c r="J70" i="9"/>
  <c r="N69" i="9"/>
  <c r="J69" i="9"/>
  <c r="N68" i="9"/>
  <c r="J68" i="9"/>
  <c r="N67" i="9"/>
  <c r="N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N23" i="9"/>
  <c r="J23" i="9"/>
  <c r="E23" i="9"/>
  <c r="N22" i="9"/>
  <c r="J22" i="9"/>
  <c r="E22" i="9"/>
  <c r="N21" i="9"/>
  <c r="J21" i="9"/>
  <c r="E21" i="9"/>
  <c r="J20" i="9"/>
  <c r="E20" i="9"/>
  <c r="N19" i="9"/>
  <c r="J19" i="9"/>
  <c r="E19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N6" i="9"/>
  <c r="J6" i="9"/>
  <c r="E6" i="9"/>
  <c r="N5" i="9"/>
  <c r="J5" i="9"/>
  <c r="E5" i="9"/>
  <c r="N4" i="9"/>
  <c r="J4" i="9"/>
  <c r="E4" i="9"/>
  <c r="J77" i="9" l="1"/>
  <c r="I284" i="9"/>
  <c r="N284" i="9" s="1"/>
  <c r="N288" i="9" s="1"/>
  <c r="N291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<sst xmlns="http://schemas.openxmlformats.org/spreadsheetml/2006/main" count="1501" uniqueCount="622">
  <si>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</si>
  <si>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</si>
  <si>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</si>
  <si>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</si>
  <si>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</si>
  <si>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</si>
  <si>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</si>
  <si>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</si>
  <si>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</si>
  <si>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</si>
  <si>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</si>
  <si>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</si>
  <si>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</si>
  <si>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</si>
  <si>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</si>
  <si>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</si>
  <si>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</si>
  <si>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</si>
  <si>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</si>
  <si>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</si>
  <si>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</si>
  <si>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</si>
  <si>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</si>
  <si>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</si>
  <si>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</si>
  <si>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</si>
  <si>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</si>
  <si>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</si>
  <si>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</si>
  <si>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</si>
  <si>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</si>
  <si>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</si>
  <si>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</si>
  <si>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</si>
  <si>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</si>
  <si>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</si>
  <si>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</si>
  <si>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</si>
  <si>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</si>
  <si>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</si>
  <si>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</si>
  <si>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</si>
  <si>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</si>
  <si>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</si>
  <si>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</si>
  <si>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</si>
  <si>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</si>
  <si>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</si>
  <si>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</si>
  <si>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</si>
  <si>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</si>
  <si>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</si>
  <si>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</si>
  <si>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</si>
  <si>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</si>
  <si>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</si>
  <si>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</si>
  <si>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</si>
  <si>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</si>
  <si>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</si>
  <si>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</si>
  <si>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</si>
  <si>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</si>
  <si>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</si>
  <si>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</si>
  <si>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</si>
  <si>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</si>
  <si>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</si>
  <si>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</si>
  <si>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</si>
  <si>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</si>
  <si>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</si>
  <si>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</si>
  <si>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</si>
  <si>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</si>
  <si>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</si>
  <si>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</si>
  <si>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</si>
  <si>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</si>
  <si>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</si>
  <si>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</si>
  <si>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</si>
  <si>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</si>
  <si>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</si>
  <si>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</si>
  <si>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</si>
  <si>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</si>
  <si>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</si>
  <si>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</si>
  <si>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</si>
  <si>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</si>
  <si>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</si>
  <si>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</si>
  <si>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</si>
  <si>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</si>
  <si>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</si>
  <si>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</si>
  <si>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</si>
  <si>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</si>
  <si>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</si>
  <si>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</si>
  <si>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</si>
  <si>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</si>
  <si>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</si>
  <si>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</si>
  <si>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</si>
  <si>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</si>
  <si>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</si>
  <si>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</si>
  <si>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</si>
  <si>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</si>
  <si>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</si>
  <si>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</si>
  <si>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</si>
  <si>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</si>
  <si>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</si>
  <si>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</si>
  <si>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</si>
  <si>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</si>
  <si>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</si>
  <si>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</si>
  <si>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</si>
  <si>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</si>
  <si>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</si>
  <si>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</si>
  <si>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</si>
  <si>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</si>
  <si>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</si>
  <si>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</si>
  <si>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</si>
  <si>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</si>
  <si>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</si>
  <si>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</si>
  <si>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</si>
  <si>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</si>
  <si>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</si>
  <si>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</si>
  <si>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</si>
  <si>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</si>
  <si>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</si>
  <si>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</si>
  <si>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</si>
  <si>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</si>
  <si>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</si>
  <si>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</si>
  <si>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</si>
  <si>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</si>
  <si>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</si>
  <si>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</si>
  <si>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</si>
  <si>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</si>
  <si>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</si>
  <si>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</si>
  <si>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</si>
  <si>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</si>
  <si>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</si>
  <si>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</si>
  <si>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</si>
  <si>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</si>
  <si>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</si>
  <si>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</si>
  <si>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</si>
  <si>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</si>
  <si>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</si>
  <si>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</si>
  <si>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</si>
  <si>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</si>
  <si>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</si>
  <si>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</si>
  <si>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</si>
  <si>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</si>
  <si>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</si>
  <si>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</si>
  <si>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</si>
  <si>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</si>
  <si>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</si>
  <si>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</si>
  <si>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</si>
  <si>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</si>
  <si>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</si>
  <si>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</si>
  <si>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</si>
  <si>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</si>
  <si>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</si>
  <si>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</si>
  <si>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</si>
  <si>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</si>
  <si>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</si>
  <si>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</si>
  <si>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</si>
  <si>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</si>
  <si>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</si>
  <si>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</si>
  <si>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</si>
  <si>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</si>
  <si>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</si>
  <si>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</si>
  <si>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</si>
  <si>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</si>
  <si>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</si>
  <si>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</si>
  <si>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</si>
  <si>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</si>
  <si>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</si>
  <si>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</si>
  <si>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</si>
  <si>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</si>
  <si>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</si>
  <si>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</si>
  <si>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</si>
  <si>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</si>
  <si>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</si>
  <si>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</si>
  <si>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</si>
  <si>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</si>
  <si>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</si>
  <si>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</si>
  <si>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</si>
  <si>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</si>
  <si>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</si>
  <si>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</si>
  <si>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</si>
  <si>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</si>
  <si>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</si>
  <si>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</si>
  <si>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</si>
  <si>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</si>
  <si>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</si>
  <si>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</si>
  <si>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</si>
  <si>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</si>
  <si>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</si>
  <si>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</si>
  <si>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</si>
  <si>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</si>
  <si>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</si>
  <si>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</si>
  <si>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</si>
  <si>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</si>
  <si>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</si>
  <si>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</si>
  <si>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</si>
  <si>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</si>
  <si>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</si>
  <si>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</si>
  <si>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</si>
  <si>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</si>
  <si>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</si>
  <si>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</si>
  <si>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</si>
  <si>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</si>
  <si>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</si>
  <si>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</si>
  <si>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</si>
  <si>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</si>
  <si>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</si>
  <si>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</si>
  <si>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</si>
  <si>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</si>
  <si>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</si>
  <si>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</si>
  <si>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</si>
  <si>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</si>
  <si>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</si>
  <si>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</si>
  <si>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</si>
  <si>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</si>
  <si>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</si>
  <si>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</si>
  <si>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</si>
  <si>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</si>
  <si>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</si>
  <si>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</si>
  <si>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</si>
  <si>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</si>
  <si>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</si>
  <si>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</si>
  <si>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</si>
  <si>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</si>
  <si>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</si>
  <si>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</si>
  <si>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</si>
  <si>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</si>
  <si>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</si>
  <si>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</si>
  <si>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</si>
  <si>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</si>
  <si>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</si>
  <si>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</si>
  <si>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</si>
  <si>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</si>
  <si>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</si>
  <si>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</si>
  <si>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</si>
  <si>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</si>
  <si>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</si>
  <si>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</si>
  <si>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</si>
  <si>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</si>
  <si>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</si>
  <si>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</si>
  <si>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</si>
  <si>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</si>
  <si>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</si>
  <si>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</si>
  <si>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</si>
  <si>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</si>
  <si>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</si>
  <si>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</si>
  <si>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</si>
  <si>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</si>
  <si>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</si>
  <si>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</si>
  <si>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</si>
  <si>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</si>
  <si>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</si>
  <si>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</si>
  <si>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</si>
  <si>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</si>
  <si>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</si>
  <si>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</si>
  <si>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</si>
  <si>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</si>
  <si>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</si>
  <si>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</si>
  <si>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</si>
  <si>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</si>
  <si>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</si>
  <si>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</si>
  <si>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</si>
  <si>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</si>
  <si>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</si>
  <si>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</si>
  <si>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</si>
  <si>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</si>
  <si>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</si>
  <si>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</si>
  <si>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</si>
  <si>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</si>
  <si>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</si>
  <si>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</si>
  <si>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</si>
  <si>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</si>
  <si>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</si>
  <si>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</si>
  <si>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</si>
  <si>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</si>
  <si>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</si>
  <si>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</si>
  <si>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</si>
  <si>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</si>
  <si>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</si>
  <si>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</si>
  <si>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</si>
  <si>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</si>
  <si>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</si>
  <si>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</si>
  <si>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</si>
  <si>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</si>
  <si>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</si>
  <si>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</si>
  <si>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</si>
  <si>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</si>
  <si>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</si>
  <si>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</si>
  <si>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</si>
  <si>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</si>
  <si>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</si>
  <si>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</si>
  <si>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</si>
  <si>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</si>
  <si>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</si>
  <si>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</si>
  <si>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</si>
  <si>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</si>
  <si>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</si>
  <si>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</si>
  <si>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</si>
  <si>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</si>
  <si>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</si>
  <si>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</si>
  <si>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</si>
  <si>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</si>
  <si>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</si>
  <si>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</si>
  <si>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</si>
  <si>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</si>
  <si>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</si>
  <si>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</si>
  <si>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</si>
  <si>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</si>
  <si>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</si>
  <si>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</si>
  <si>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</si>
  <si>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</si>
  <si>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</si>
  <si>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</si>
  <si>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</si>
  <si>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</si>
  <si>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</si>
  <si>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</si>
  <si>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</si>
  <si>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</si>
  <si>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</si>
  <si>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</si>
  <si>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</si>
  <si>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</si>
  <si>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</si>
  <si>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</si>
  <si>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</si>
  <si>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</si>
  <si>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</si>
  <si>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</si>
  <si>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</si>
  <si>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</si>
  <si>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</si>
  <si>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</si>
  <si>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</si>
  <si>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</si>
  <si>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</si>
  <si>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</si>
  <si>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</si>
  <si>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</si>
  <si>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</si>
  <si>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</si>
  <si>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</si>
  <si>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</si>
  <si>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</si>
  <si>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</si>
  <si>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</si>
  <si>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</si>
  <si>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</si>
  <si>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</si>
  <si>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</si>
  <si>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</si>
  <si>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</si>
  <si>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</si>
  <si>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</si>
  <si>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</si>
  <si>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</si>
  <si>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</si>
  <si>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</si>
  <si>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</si>
  <si>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</si>
  <si>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</si>
  <si>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</si>
  <si>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</si>
  <si>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</si>
  <si>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</si>
  <si>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</si>
  <si>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</si>
  <si>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</si>
  <si>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</si>
  <si>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</si>
  <si>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</si>
  <si>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</si>
  <si>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</si>
  <si>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</si>
  <si>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</si>
  <si>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</si>
  <si>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</si>
  <si>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</si>
  <si>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</si>
  <si>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</si>
  <si>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</si>
  <si>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</si>
  <si>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</si>
  <si>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</si>
  <si>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</si>
  <si>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</si>
  <si>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</si>
  <si>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</si>
  <si>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</si>
  <si>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</si>
  <si>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</si>
  <si>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</si>
  <si>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</si>
  <si>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</si>
  <si>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</si>
  <si>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</si>
  <si>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</si>
  <si>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</si>
  <si>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</si>
  <si>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</si>
  <si>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</si>
  <si>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</si>
  <si>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</si>
  <si>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</si>
  <si>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</si>
  <si>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</si>
  <si>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</si>
  <si>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</si>
  <si>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</si>
  <si>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</si>
  <si>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</si>
  <si>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</si>
  <si>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</si>
  <si>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</si>
  <si>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</si>
  <si>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</si>
  <si>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</si>
  <si>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</si>
  <si>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</si>
  <si>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</si>
  <si>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</si>
  <si>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</si>
  <si>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</si>
  <si>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</si>
  <si>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</si>
  <si>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</si>
  <si>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</si>
  <si>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</si>
  <si>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</si>
  <si>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</si>
  <si>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</si>
  <si>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</si>
  <si>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</si>
  <si>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</si>
  <si>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</si>
  <si>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</si>
  <si>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</si>
  <si>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</si>
  <si>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</si>
  <si>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</si>
  <si>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</si>
  <si>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</si>
  <si>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</si>
  <si>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</si>
  <si>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</si>
  <si>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</si>
  <si>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</si>
  <si>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</si>
  <si>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</si>
  <si>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</si>
  <si>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</si>
  <si>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</si>
  <si>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</si>
  <si>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</si>
  <si>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</si>
  <si>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</si>
  <si>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</si>
  <si>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</si>
  <si>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</si>
  <si>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</si>
  <si>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</si>
  <si>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</si>
  <si>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</si>
  <si>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</si>
  <si>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</si>
  <si>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</si>
  <si>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</si>
  <si>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</si>
  <si>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</si>
  <si>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</si>
  <si>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</si>
  <si>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</si>
  <si>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</si>
  <si>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</si>
  <si>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</si>
  <si>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</si>
  <si>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</si>
  <si>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</si>
  <si>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</si>
  <si>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</si>
  <si>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</si>
  <si>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</si>
  <si>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</si>
  <si>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</si>
  <si>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</si>
  <si>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</si>
  <si>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</si>
  <si>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</si>
  <si>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</si>
  <si>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</si>
  <si>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</si>
  <si>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</si>
  <si>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</si>
  <si>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</si>
  <si>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Transferencia b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</si>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</sst>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27" xfId="0" applyFont="1" applyBorder="1" applyAlignment="1">
      <alignment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9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7" fillId="0" borderId="26" xfId="0" applyFont="1" applyFill="1" applyBorder="1" applyAlignment="1"/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  <color rgb="FFCC99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30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363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365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86"/>
      <c r="M90" s="78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86"/>
      <c r="M91" s="78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88"/>
      <c r="P97" s="7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89"/>
      <c r="P98" s="79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77" t="s">
        <v>27</v>
      </c>
      <c r="G262" s="777"/>
      <c r="H262" s="778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56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363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365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34" t="s">
        <v>43</v>
      </c>
      <c r="B59" s="418" t="s">
        <v>23</v>
      </c>
      <c r="C59" s="836" t="s">
        <v>144</v>
      </c>
      <c r="D59" s="409"/>
      <c r="E59" s="56"/>
      <c r="F59" s="410">
        <v>1649.6</v>
      </c>
      <c r="G59" s="838">
        <v>44981</v>
      </c>
      <c r="H59" s="840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42" t="s">
        <v>21</v>
      </c>
      <c r="P59" s="832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35"/>
      <c r="B60" s="418" t="s">
        <v>146</v>
      </c>
      <c r="C60" s="837"/>
      <c r="D60" s="409"/>
      <c r="E60" s="56"/>
      <c r="F60" s="410">
        <v>83</v>
      </c>
      <c r="G60" s="839"/>
      <c r="H60" s="841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43"/>
      <c r="P60" s="833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92" t="s">
        <v>82</v>
      </c>
      <c r="B66" s="167" t="s">
        <v>109</v>
      </c>
      <c r="C66" s="173"/>
      <c r="D66" s="174"/>
      <c r="E66" s="56"/>
      <c r="F66" s="155">
        <v>1224</v>
      </c>
      <c r="G66" s="794">
        <v>44973</v>
      </c>
      <c r="H66" s="796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98" t="s">
        <v>21</v>
      </c>
      <c r="P66" s="800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93"/>
      <c r="B67" s="167" t="s">
        <v>24</v>
      </c>
      <c r="C67" s="170"/>
      <c r="D67" s="174"/>
      <c r="E67" s="56"/>
      <c r="F67" s="155">
        <v>902.95899999999995</v>
      </c>
      <c r="G67" s="795"/>
      <c r="H67" s="797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99"/>
      <c r="P67" s="801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22" t="s">
        <v>82</v>
      </c>
      <c r="B69" s="400" t="s">
        <v>128</v>
      </c>
      <c r="C69" s="824" t="s">
        <v>129</v>
      </c>
      <c r="D69" s="409"/>
      <c r="E69" s="56"/>
      <c r="F69" s="410">
        <v>80.7</v>
      </c>
      <c r="G69" s="828">
        <v>44979</v>
      </c>
      <c r="H69" s="82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30" t="s">
        <v>127</v>
      </c>
      <c r="P69" s="82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23"/>
      <c r="B70" s="408" t="s">
        <v>131</v>
      </c>
      <c r="C70" s="825"/>
      <c r="D70" s="409"/>
      <c r="E70" s="56"/>
      <c r="F70" s="410">
        <v>151.4</v>
      </c>
      <c r="G70" s="829"/>
      <c r="H70" s="82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31"/>
      <c r="P70" s="821"/>
      <c r="Q70" s="166"/>
      <c r="R70" s="125"/>
      <c r="S70" s="176"/>
      <c r="T70" s="177"/>
      <c r="U70" s="49"/>
      <c r="V70" s="50"/>
    </row>
    <row r="71" spans="1:22" ht="17.25" x14ac:dyDescent="0.3">
      <c r="A71" s="810" t="s">
        <v>82</v>
      </c>
      <c r="B71" s="400" t="s">
        <v>122</v>
      </c>
      <c r="C71" s="808" t="s">
        <v>123</v>
      </c>
      <c r="D71" s="398"/>
      <c r="E71" s="56"/>
      <c r="F71" s="155">
        <v>130.16</v>
      </c>
      <c r="G71" s="813">
        <v>44982</v>
      </c>
      <c r="H71" s="815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04" t="s">
        <v>127</v>
      </c>
      <c r="P71" s="806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10"/>
      <c r="B72" s="400" t="s">
        <v>125</v>
      </c>
      <c r="C72" s="812"/>
      <c r="D72" s="398"/>
      <c r="E72" s="56"/>
      <c r="F72" s="155">
        <v>89.64</v>
      </c>
      <c r="G72" s="813"/>
      <c r="H72" s="816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818"/>
      <c r="P72" s="819"/>
      <c r="Q72" s="166"/>
      <c r="R72" s="125"/>
      <c r="S72" s="176"/>
      <c r="T72" s="177"/>
      <c r="U72" s="49"/>
      <c r="V72" s="50"/>
    </row>
    <row r="73" spans="1:22" ht="18" thickBot="1" x14ac:dyDescent="0.35">
      <c r="A73" s="811"/>
      <c r="B73" s="400" t="s">
        <v>126</v>
      </c>
      <c r="C73" s="809"/>
      <c r="D73" s="398"/>
      <c r="E73" s="56"/>
      <c r="F73" s="155">
        <v>152.78</v>
      </c>
      <c r="G73" s="814"/>
      <c r="H73" s="817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05"/>
      <c r="P73" s="807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92" t="s">
        <v>82</v>
      </c>
      <c r="B80" s="397" t="s">
        <v>118</v>
      </c>
      <c r="C80" s="808" t="s">
        <v>121</v>
      </c>
      <c r="D80" s="398"/>
      <c r="E80" s="56"/>
      <c r="F80" s="155">
        <v>108.66</v>
      </c>
      <c r="G80" s="156">
        <v>44985</v>
      </c>
      <c r="H80" s="802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04" t="s">
        <v>120</v>
      </c>
      <c r="P80" s="806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93"/>
      <c r="B81" s="397" t="s">
        <v>119</v>
      </c>
      <c r="C81" s="809"/>
      <c r="D81" s="398"/>
      <c r="E81" s="56"/>
      <c r="F81" s="155">
        <v>76.94</v>
      </c>
      <c r="G81" s="156">
        <v>44985</v>
      </c>
      <c r="H81" s="803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05"/>
      <c r="P81" s="807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86"/>
      <c r="M99" s="78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86"/>
      <c r="M100" s="787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88"/>
      <c r="P106" s="79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89"/>
      <c r="P107" s="791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77" t="s">
        <v>27</v>
      </c>
      <c r="G271" s="777"/>
      <c r="H271" s="778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92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363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365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92" t="s">
        <v>147</v>
      </c>
      <c r="B83" s="397" t="s">
        <v>179</v>
      </c>
      <c r="C83" s="808" t="s">
        <v>193</v>
      </c>
      <c r="D83" s="431"/>
      <c r="E83" s="56"/>
      <c r="F83" s="410">
        <v>27.48</v>
      </c>
      <c r="G83" s="838">
        <v>45014</v>
      </c>
      <c r="H83" s="844" t="s">
        <v>180</v>
      </c>
      <c r="I83" s="155">
        <v>27.48</v>
      </c>
      <c r="J83" s="39">
        <f t="shared" si="1"/>
        <v>0</v>
      </c>
      <c r="K83" s="40">
        <v>70</v>
      </c>
      <c r="L83" s="848" t="s">
        <v>194</v>
      </c>
      <c r="M83" s="61"/>
      <c r="N83" s="42">
        <f t="shared" si="2"/>
        <v>1923.6000000000001</v>
      </c>
      <c r="O83" s="788" t="s">
        <v>21</v>
      </c>
      <c r="P83" s="846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93"/>
      <c r="B84" s="430" t="s">
        <v>181</v>
      </c>
      <c r="C84" s="809"/>
      <c r="D84" s="431"/>
      <c r="E84" s="56"/>
      <c r="F84" s="410">
        <v>142.5</v>
      </c>
      <c r="G84" s="839"/>
      <c r="H84" s="845"/>
      <c r="I84" s="155">
        <v>142.5771</v>
      </c>
      <c r="J84" s="39">
        <f t="shared" si="1"/>
        <v>7.7100000000001501E-2</v>
      </c>
      <c r="K84" s="40">
        <v>70</v>
      </c>
      <c r="L84" s="848"/>
      <c r="M84" s="61"/>
      <c r="N84" s="42">
        <f t="shared" si="2"/>
        <v>9980.3970000000008</v>
      </c>
      <c r="O84" s="789"/>
      <c r="P84" s="847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86"/>
      <c r="M98" s="787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86"/>
      <c r="M99" s="78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88"/>
      <c r="P105" s="7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89"/>
      <c r="P106" s="791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77" t="s">
        <v>27</v>
      </c>
      <c r="G270" s="777"/>
      <c r="H270" s="778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224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363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365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59" t="s">
        <v>43</v>
      </c>
      <c r="B60" s="418" t="s">
        <v>23</v>
      </c>
      <c r="C60" s="808" t="s">
        <v>291</v>
      </c>
      <c r="D60" s="409"/>
      <c r="E60" s="56"/>
      <c r="F60" s="410">
        <v>847.4</v>
      </c>
      <c r="G60" s="861">
        <v>45023</v>
      </c>
      <c r="H60" s="86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65" t="s">
        <v>21</v>
      </c>
      <c r="P60" s="86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60"/>
      <c r="B61" s="418" t="s">
        <v>146</v>
      </c>
      <c r="C61" s="809"/>
      <c r="D61" s="409"/>
      <c r="E61" s="56"/>
      <c r="F61" s="410">
        <v>175.4</v>
      </c>
      <c r="G61" s="862"/>
      <c r="H61" s="86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66"/>
      <c r="P61" s="86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49" t="s">
        <v>31</v>
      </c>
      <c r="B66" s="519" t="s">
        <v>254</v>
      </c>
      <c r="C66" s="851" t="s">
        <v>255</v>
      </c>
      <c r="D66" s="517"/>
      <c r="E66" s="56"/>
      <c r="F66" s="493">
        <v>9084.5</v>
      </c>
      <c r="G66" s="855">
        <v>45041</v>
      </c>
      <c r="H66" s="85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57" t="s">
        <v>22</v>
      </c>
      <c r="P66" s="806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50"/>
      <c r="B67" s="519" t="s">
        <v>256</v>
      </c>
      <c r="C67" s="852"/>
      <c r="D67" s="517"/>
      <c r="E67" s="56"/>
      <c r="F67" s="526">
        <v>1007.3</v>
      </c>
      <c r="G67" s="856"/>
      <c r="H67" s="85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58"/>
      <c r="P67" s="807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88"/>
      <c r="P87" s="846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89"/>
      <c r="P88" s="847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86"/>
      <c r="M102" s="787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86"/>
      <c r="M103" s="787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88"/>
      <c r="P109" s="7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89"/>
      <c r="P110" s="791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77" t="s">
        <v>27</v>
      </c>
      <c r="G274" s="777"/>
      <c r="H274" s="778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246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363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365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88"/>
      <c r="P89" s="846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89"/>
      <c r="P90" s="847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86"/>
      <c r="M104" s="787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86"/>
      <c r="M105" s="787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88"/>
      <c r="P111" s="79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89"/>
      <c r="P112" s="791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77" t="s">
        <v>27</v>
      </c>
      <c r="G276" s="777"/>
      <c r="H276" s="778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335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562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ht="24" thickBot="1" x14ac:dyDescent="0.4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563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92" t="s">
        <v>43</v>
      </c>
      <c r="B62" s="153" t="s">
        <v>23</v>
      </c>
      <c r="C62" s="159"/>
      <c r="D62" s="160"/>
      <c r="E62" s="56"/>
      <c r="F62" s="155">
        <v>598.4</v>
      </c>
      <c r="G62" s="871">
        <v>45080</v>
      </c>
      <c r="H62" s="86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73" t="s">
        <v>64</v>
      </c>
      <c r="P62" s="875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93"/>
      <c r="B63" s="153" t="s">
        <v>126</v>
      </c>
      <c r="C63" s="161"/>
      <c r="D63" s="160"/>
      <c r="E63" s="56"/>
      <c r="F63" s="155">
        <v>105.6</v>
      </c>
      <c r="G63" s="872"/>
      <c r="H63" s="87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74"/>
      <c r="P63" s="8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88"/>
      <c r="P95" s="84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89"/>
      <c r="P96" s="84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86"/>
      <c r="M110" s="787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86"/>
      <c r="M111" s="787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88"/>
      <c r="P117" s="79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89"/>
      <c r="P118" s="79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77" t="s">
        <v>27</v>
      </c>
      <c r="G282" s="777"/>
      <c r="H282" s="778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404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562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ht="24" thickBot="1" x14ac:dyDescent="0.4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563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85" t="s">
        <v>464</v>
      </c>
      <c r="M11" s="88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579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579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579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579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602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92" t="s">
        <v>43</v>
      </c>
      <c r="B62" s="153" t="s">
        <v>23</v>
      </c>
      <c r="C62" s="159"/>
      <c r="D62" s="160"/>
      <c r="E62" s="56"/>
      <c r="F62" s="155"/>
      <c r="G62" s="871"/>
      <c r="H62" s="86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93"/>
      <c r="B63" s="153" t="s">
        <v>126</v>
      </c>
      <c r="C63" s="161"/>
      <c r="D63" s="160"/>
      <c r="E63" s="56"/>
      <c r="F63" s="155"/>
      <c r="G63" s="872"/>
      <c r="H63" s="87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87" t="s">
        <v>355</v>
      </c>
      <c r="B74" s="386" t="s">
        <v>126</v>
      </c>
      <c r="C74" s="889" t="s">
        <v>430</v>
      </c>
      <c r="D74" s="160"/>
      <c r="E74" s="56"/>
      <c r="F74" s="625">
        <v>87.04</v>
      </c>
      <c r="G74" s="838">
        <v>45115</v>
      </c>
      <c r="H74" s="877" t="s">
        <v>431</v>
      </c>
      <c r="I74" s="155">
        <v>87.04</v>
      </c>
      <c r="J74" s="39">
        <f t="shared" si="4"/>
        <v>0</v>
      </c>
      <c r="K74" s="628">
        <v>38</v>
      </c>
      <c r="L74" s="879" t="s">
        <v>432</v>
      </c>
      <c r="M74" s="630"/>
      <c r="N74" s="42">
        <f t="shared" ref="N74:N198" si="6">K74*I74</f>
        <v>3307.5200000000004</v>
      </c>
      <c r="O74" s="881" t="s">
        <v>21</v>
      </c>
      <c r="P74" s="883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88"/>
      <c r="B75" s="386" t="s">
        <v>307</v>
      </c>
      <c r="C75" s="890"/>
      <c r="D75" s="445"/>
      <c r="E75" s="56"/>
      <c r="F75" s="626">
        <v>103.26</v>
      </c>
      <c r="G75" s="839"/>
      <c r="H75" s="878"/>
      <c r="I75" s="493">
        <v>103.26</v>
      </c>
      <c r="J75" s="39">
        <f t="shared" si="4"/>
        <v>0</v>
      </c>
      <c r="K75" s="629">
        <v>110</v>
      </c>
      <c r="L75" s="880"/>
      <c r="M75" s="630"/>
      <c r="N75" s="42">
        <f t="shared" si="6"/>
        <v>11358.6</v>
      </c>
      <c r="O75" s="882"/>
      <c r="P75" s="884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93" t="s">
        <v>448</v>
      </c>
      <c r="B81" s="386" t="s">
        <v>449</v>
      </c>
      <c r="C81" s="895" t="s">
        <v>450</v>
      </c>
      <c r="D81" s="454"/>
      <c r="E81" s="56"/>
      <c r="F81" s="446">
        <v>264.33999999999997</v>
      </c>
      <c r="G81" s="897">
        <v>45124</v>
      </c>
      <c r="H81" s="899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01" t="s">
        <v>21</v>
      </c>
      <c r="P81" s="891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94"/>
      <c r="B82" s="386" t="s">
        <v>451</v>
      </c>
      <c r="C82" s="896"/>
      <c r="D82" s="454"/>
      <c r="E82" s="56"/>
      <c r="F82" s="446">
        <v>3600</v>
      </c>
      <c r="G82" s="898"/>
      <c r="H82" s="900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02"/>
      <c r="P82" s="892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49" t="s">
        <v>355</v>
      </c>
      <c r="B88" s="723" t="s">
        <v>595</v>
      </c>
      <c r="C88" s="908" t="s">
        <v>596</v>
      </c>
      <c r="D88" s="517"/>
      <c r="E88" s="56"/>
      <c r="F88" s="700">
        <v>74</v>
      </c>
      <c r="G88" s="911">
        <v>45138</v>
      </c>
      <c r="H88" s="899" t="s">
        <v>597</v>
      </c>
      <c r="I88" s="640">
        <v>74</v>
      </c>
      <c r="J88" s="39">
        <f t="shared" si="4"/>
        <v>0</v>
      </c>
      <c r="K88" s="628">
        <v>70</v>
      </c>
      <c r="L88" s="915" t="s">
        <v>598</v>
      </c>
      <c r="M88" s="630"/>
      <c r="N88" s="42">
        <f t="shared" si="7"/>
        <v>5180</v>
      </c>
      <c r="O88" s="865" t="s">
        <v>21</v>
      </c>
      <c r="P88" s="904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07"/>
      <c r="B89" s="519" t="s">
        <v>584</v>
      </c>
      <c r="C89" s="909"/>
      <c r="D89" s="697"/>
      <c r="E89" s="56"/>
      <c r="F89" s="700">
        <v>92.3</v>
      </c>
      <c r="G89" s="912"/>
      <c r="H89" s="914"/>
      <c r="I89" s="640">
        <v>92.3</v>
      </c>
      <c r="J89" s="39">
        <f t="shared" si="4"/>
        <v>0</v>
      </c>
      <c r="K89" s="628">
        <v>60</v>
      </c>
      <c r="L89" s="916"/>
      <c r="M89" s="630"/>
      <c r="N89" s="42">
        <f t="shared" si="7"/>
        <v>5538</v>
      </c>
      <c r="O89" s="903"/>
      <c r="P89" s="905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50"/>
      <c r="B90" s="519" t="s">
        <v>126</v>
      </c>
      <c r="C90" s="910"/>
      <c r="D90" s="697"/>
      <c r="E90" s="56"/>
      <c r="F90" s="700">
        <v>95.7</v>
      </c>
      <c r="G90" s="913"/>
      <c r="H90" s="900"/>
      <c r="I90" s="640">
        <v>95.7</v>
      </c>
      <c r="J90" s="39">
        <f t="shared" si="4"/>
        <v>0</v>
      </c>
      <c r="K90" s="628">
        <v>38</v>
      </c>
      <c r="L90" s="917"/>
      <c r="M90" s="630"/>
      <c r="N90" s="42">
        <f t="shared" si="7"/>
        <v>3636.6</v>
      </c>
      <c r="O90" s="866"/>
      <c r="P90" s="906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88"/>
      <c r="P95" s="84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89"/>
      <c r="P96" s="84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86"/>
      <c r="M110" s="787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86"/>
      <c r="M111" s="787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88"/>
      <c r="P117" s="79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89"/>
      <c r="P118" s="79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77" t="s">
        <v>27</v>
      </c>
      <c r="G282" s="777"/>
      <c r="H282" s="778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" activePane="bottomLeft" state="frozen"/>
      <selection pane="bottomLeft" activeCell="B21" sqref="B21:B22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bestFit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480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562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ht="24" thickBot="1" x14ac:dyDescent="0.4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563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603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604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604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605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606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607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607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608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22"/>
      <c r="M11" s="923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609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610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610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611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612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578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 t="s">
        <v>613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453"/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476"/>
      <c r="P17" s="666"/>
      <c r="Q17" s="64"/>
      <c r="R17" s="65"/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614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453"/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615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453"/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616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453"/>
      <c r="I20" s="491">
        <v>10810</v>
      </c>
      <c r="J20" s="39">
        <f t="shared" si="0"/>
        <v>0</v>
      </c>
      <c r="K20" s="40">
        <v>46.8</v>
      </c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792" t="s">
        <v>43</v>
      </c>
      <c r="B62" s="153" t="s">
        <v>23</v>
      </c>
      <c r="C62" s="159"/>
      <c r="D62" s="160"/>
      <c r="E62" s="56"/>
      <c r="F62" s="155"/>
      <c r="G62" s="871"/>
      <c r="H62" s="869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793"/>
      <c r="B63" s="153" t="s">
        <v>126</v>
      </c>
      <c r="C63" s="161"/>
      <c r="D63" s="160"/>
      <c r="E63" s="56"/>
      <c r="F63" s="155"/>
      <c r="G63" s="872"/>
      <c r="H63" s="870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34" t="s">
        <v>355</v>
      </c>
      <c r="B75" s="682" t="s">
        <v>528</v>
      </c>
      <c r="C75" s="889" t="s">
        <v>529</v>
      </c>
      <c r="D75" s="445"/>
      <c r="E75" s="56"/>
      <c r="F75" s="626">
        <v>90.3</v>
      </c>
      <c r="G75" s="946">
        <v>45126</v>
      </c>
      <c r="H75" s="949" t="s">
        <v>530</v>
      </c>
      <c r="I75" s="515">
        <v>90.3</v>
      </c>
      <c r="J75" s="39">
        <f t="shared" si="3"/>
        <v>0</v>
      </c>
      <c r="K75" s="687">
        <v>60</v>
      </c>
      <c r="L75" s="879" t="s">
        <v>531</v>
      </c>
      <c r="M75" s="630"/>
      <c r="N75" s="42">
        <f t="shared" si="4"/>
        <v>5418</v>
      </c>
      <c r="O75" s="928" t="s">
        <v>21</v>
      </c>
      <c r="P75" s="931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44"/>
      <c r="B76" s="682" t="s">
        <v>122</v>
      </c>
      <c r="C76" s="945"/>
      <c r="D76" s="445"/>
      <c r="E76" s="56"/>
      <c r="F76" s="685">
        <v>94.86</v>
      </c>
      <c r="G76" s="947"/>
      <c r="H76" s="950"/>
      <c r="I76" s="686">
        <v>94.86</v>
      </c>
      <c r="J76" s="39">
        <f t="shared" si="3"/>
        <v>0</v>
      </c>
      <c r="K76" s="688">
        <v>70</v>
      </c>
      <c r="L76" s="927"/>
      <c r="M76" s="630"/>
      <c r="N76" s="42">
        <f t="shared" si="4"/>
        <v>6640.2</v>
      </c>
      <c r="O76" s="929"/>
      <c r="P76" s="932"/>
      <c r="Q76" s="166"/>
      <c r="R76" s="125"/>
      <c r="S76" s="48"/>
      <c r="T76" s="48"/>
      <c r="U76" s="49"/>
      <c r="V76" s="50"/>
    </row>
    <row r="77" spans="1:22" ht="19.5" thickBot="1" x14ac:dyDescent="0.35">
      <c r="A77" s="835"/>
      <c r="B77" s="682" t="s">
        <v>128</v>
      </c>
      <c r="C77" s="890"/>
      <c r="D77" s="445"/>
      <c r="E77" s="56"/>
      <c r="F77" s="685">
        <f>55.8+36.1</f>
        <v>91.9</v>
      </c>
      <c r="G77" s="948"/>
      <c r="H77" s="951"/>
      <c r="I77" s="686">
        <f>55.8+36.1</f>
        <v>91.9</v>
      </c>
      <c r="J77" s="39">
        <f t="shared" si="3"/>
        <v>0</v>
      </c>
      <c r="K77" s="688">
        <v>110</v>
      </c>
      <c r="L77" s="880"/>
      <c r="M77" s="646"/>
      <c r="N77" s="42">
        <f t="shared" si="4"/>
        <v>10109</v>
      </c>
      <c r="O77" s="930"/>
      <c r="P77" s="933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93" t="s">
        <v>355</v>
      </c>
      <c r="B80" s="696" t="s">
        <v>119</v>
      </c>
      <c r="C80" s="908" t="s">
        <v>540</v>
      </c>
      <c r="D80" s="517"/>
      <c r="E80" s="56"/>
      <c r="F80" s="700">
        <v>71.099999999999994</v>
      </c>
      <c r="G80" s="911">
        <v>45142</v>
      </c>
      <c r="H80" s="953" t="s">
        <v>541</v>
      </c>
      <c r="I80" s="446">
        <v>71.099999999999994</v>
      </c>
      <c r="J80" s="39">
        <f t="shared" si="3"/>
        <v>0</v>
      </c>
      <c r="K80" s="688">
        <v>70</v>
      </c>
      <c r="L80" s="915" t="s">
        <v>542</v>
      </c>
      <c r="M80" s="630"/>
      <c r="N80" s="42">
        <f t="shared" si="4"/>
        <v>4977</v>
      </c>
      <c r="O80" s="928" t="s">
        <v>21</v>
      </c>
      <c r="P80" s="931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52"/>
      <c r="B81" s="696" t="s">
        <v>528</v>
      </c>
      <c r="C81" s="909"/>
      <c r="D81" s="697"/>
      <c r="E81" s="56"/>
      <c r="F81" s="700">
        <v>90.42</v>
      </c>
      <c r="G81" s="912"/>
      <c r="H81" s="954"/>
      <c r="I81" s="446">
        <v>90.42</v>
      </c>
      <c r="J81" s="39">
        <f t="shared" si="3"/>
        <v>0</v>
      </c>
      <c r="K81" s="688">
        <v>60</v>
      </c>
      <c r="L81" s="916"/>
      <c r="M81" s="647"/>
      <c r="N81" s="42">
        <f>K81*I81</f>
        <v>5425.2</v>
      </c>
      <c r="O81" s="929"/>
      <c r="P81" s="932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94"/>
      <c r="B82" s="696" t="s">
        <v>122</v>
      </c>
      <c r="C82" s="910"/>
      <c r="D82" s="697"/>
      <c r="E82" s="56"/>
      <c r="F82" s="700">
        <v>133.56</v>
      </c>
      <c r="G82" s="913"/>
      <c r="H82" s="955"/>
      <c r="I82" s="446">
        <v>133.56</v>
      </c>
      <c r="J82" s="39">
        <f t="shared" si="3"/>
        <v>0</v>
      </c>
      <c r="K82" s="688">
        <v>70</v>
      </c>
      <c r="L82" s="917"/>
      <c r="M82" s="648"/>
      <c r="N82" s="42">
        <f>K82*I82</f>
        <v>9349.2000000000007</v>
      </c>
      <c r="O82" s="930"/>
      <c r="P82" s="933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49" t="s">
        <v>355</v>
      </c>
      <c r="B89" s="703" t="s">
        <v>560</v>
      </c>
      <c r="C89" s="918" t="s">
        <v>558</v>
      </c>
      <c r="D89" s="445"/>
      <c r="E89" s="56"/>
      <c r="F89" s="446">
        <v>74.8</v>
      </c>
      <c r="G89" s="920">
        <v>45135</v>
      </c>
      <c r="H89" s="899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65" t="s">
        <v>21</v>
      </c>
      <c r="P89" s="934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50"/>
      <c r="B90" s="703" t="s">
        <v>126</v>
      </c>
      <c r="C90" s="919"/>
      <c r="D90" s="445"/>
      <c r="E90" s="56"/>
      <c r="F90" s="446">
        <v>79.400000000000006</v>
      </c>
      <c r="G90" s="921"/>
      <c r="H90" s="900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66"/>
      <c r="P90" s="935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580</v>
      </c>
      <c r="D91" s="454"/>
      <c r="E91" s="56"/>
      <c r="F91" s="446">
        <v>193.4</v>
      </c>
      <c r="G91" s="717">
        <v>45127</v>
      </c>
      <c r="H91" s="726" t="s">
        <v>581</v>
      </c>
      <c r="I91" s="446">
        <v>193.4</v>
      </c>
      <c r="J91" s="39">
        <f t="shared" si="3"/>
        <v>0</v>
      </c>
      <c r="K91" s="468">
        <v>38</v>
      </c>
      <c r="L91" s="587" t="s">
        <v>582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56" t="s">
        <v>355</v>
      </c>
      <c r="B92" s="682" t="s">
        <v>307</v>
      </c>
      <c r="C92" s="918" t="s">
        <v>583</v>
      </c>
      <c r="D92" s="454"/>
      <c r="E92" s="56"/>
      <c r="F92" s="700">
        <v>112.5</v>
      </c>
      <c r="G92" s="911">
        <v>45159</v>
      </c>
      <c r="H92" s="959" t="s">
        <v>585</v>
      </c>
      <c r="I92" s="640">
        <v>112.5</v>
      </c>
      <c r="J92" s="39">
        <f t="shared" si="3"/>
        <v>0</v>
      </c>
      <c r="K92" s="462">
        <v>110</v>
      </c>
      <c r="L92" s="961" t="s">
        <v>586</v>
      </c>
      <c r="M92" s="585"/>
      <c r="N92" s="42">
        <f t="shared" si="5"/>
        <v>12375</v>
      </c>
      <c r="O92" s="936" t="s">
        <v>21</v>
      </c>
      <c r="P92" s="931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57"/>
      <c r="B93" s="718" t="s">
        <v>584</v>
      </c>
      <c r="C93" s="958"/>
      <c r="D93" s="454"/>
      <c r="E93" s="56"/>
      <c r="F93" s="700">
        <v>44.8</v>
      </c>
      <c r="G93" s="913"/>
      <c r="H93" s="960"/>
      <c r="I93" s="640">
        <v>44.8</v>
      </c>
      <c r="J93" s="39">
        <f t="shared" si="3"/>
        <v>0</v>
      </c>
      <c r="K93" s="462">
        <v>60</v>
      </c>
      <c r="L93" s="962"/>
      <c r="M93" s="585"/>
      <c r="N93" s="42">
        <f t="shared" si="5"/>
        <v>2688</v>
      </c>
      <c r="O93" s="937"/>
      <c r="P93" s="933"/>
      <c r="Q93" s="166"/>
      <c r="R93" s="125"/>
      <c r="S93" s="176"/>
      <c r="T93" s="177"/>
      <c r="U93" s="49"/>
      <c r="V93" s="50"/>
    </row>
    <row r="94" spans="1:22" ht="32.25" customHeight="1" x14ac:dyDescent="0.3">
      <c r="A94" s="964" t="s">
        <v>355</v>
      </c>
      <c r="B94" s="519" t="s">
        <v>587</v>
      </c>
      <c r="C94" s="967" t="s">
        <v>589</v>
      </c>
      <c r="D94" s="697"/>
      <c r="E94" s="56"/>
      <c r="F94" s="700">
        <v>69.62</v>
      </c>
      <c r="G94" s="970">
        <v>45162</v>
      </c>
      <c r="H94" s="973" t="s">
        <v>590</v>
      </c>
      <c r="I94" s="640">
        <v>69.62</v>
      </c>
      <c r="J94" s="39">
        <f t="shared" si="3"/>
        <v>0</v>
      </c>
      <c r="K94" s="628">
        <v>70</v>
      </c>
      <c r="L94" s="941" t="s">
        <v>594</v>
      </c>
      <c r="M94" s="630"/>
      <c r="N94" s="42">
        <f t="shared" si="4"/>
        <v>4873.4000000000005</v>
      </c>
      <c r="O94" s="976" t="s">
        <v>21</v>
      </c>
      <c r="P94" s="938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65"/>
      <c r="B95" s="723" t="s">
        <v>588</v>
      </c>
      <c r="C95" s="968"/>
      <c r="D95" s="725"/>
      <c r="E95" s="56"/>
      <c r="F95" s="700">
        <v>100.58</v>
      </c>
      <c r="G95" s="971"/>
      <c r="H95" s="974"/>
      <c r="I95" s="640">
        <v>100.58</v>
      </c>
      <c r="J95" s="39">
        <f t="shared" si="3"/>
        <v>0</v>
      </c>
      <c r="K95" s="628">
        <v>70</v>
      </c>
      <c r="L95" s="942"/>
      <c r="M95" s="630"/>
      <c r="N95" s="42">
        <f t="shared" si="4"/>
        <v>7040.5999999999995</v>
      </c>
      <c r="O95" s="977"/>
      <c r="P95" s="939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66"/>
      <c r="B96" s="724" t="s">
        <v>126</v>
      </c>
      <c r="C96" s="969"/>
      <c r="D96" s="697"/>
      <c r="E96" s="56"/>
      <c r="F96" s="700">
        <v>119</v>
      </c>
      <c r="G96" s="972"/>
      <c r="H96" s="975"/>
      <c r="I96" s="640">
        <v>119</v>
      </c>
      <c r="J96" s="39">
        <f t="shared" si="3"/>
        <v>0</v>
      </c>
      <c r="K96" s="628">
        <v>38</v>
      </c>
      <c r="L96" s="943"/>
      <c r="M96" s="630"/>
      <c r="N96" s="42">
        <f t="shared" si="4"/>
        <v>4522</v>
      </c>
      <c r="O96" s="978"/>
      <c r="P96" s="940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591</v>
      </c>
      <c r="D97" s="452"/>
      <c r="E97" s="56"/>
      <c r="F97" s="446">
        <v>127.92</v>
      </c>
      <c r="G97" s="733">
        <v>45140</v>
      </c>
      <c r="H97" s="720" t="s">
        <v>592</v>
      </c>
      <c r="I97" s="446">
        <v>127.92</v>
      </c>
      <c r="J97" s="39">
        <f t="shared" si="3"/>
        <v>0</v>
      </c>
      <c r="K97" s="462">
        <v>110</v>
      </c>
      <c r="L97" s="727" t="s">
        <v>593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79" t="s">
        <v>355</v>
      </c>
      <c r="B98" s="703" t="s">
        <v>307</v>
      </c>
      <c r="C98" s="918" t="s">
        <v>599</v>
      </c>
      <c r="D98" s="452"/>
      <c r="E98" s="56"/>
      <c r="F98" s="700">
        <v>137</v>
      </c>
      <c r="G98" s="911">
        <v>45166</v>
      </c>
      <c r="H98" s="959" t="s">
        <v>600</v>
      </c>
      <c r="I98" s="640">
        <v>137.1</v>
      </c>
      <c r="J98" s="39">
        <f t="shared" si="3"/>
        <v>9.9999999999994316E-2</v>
      </c>
      <c r="K98" s="462">
        <v>110</v>
      </c>
      <c r="L98" s="983" t="s">
        <v>601</v>
      </c>
      <c r="M98" s="585"/>
      <c r="N98" s="42">
        <f t="shared" si="4"/>
        <v>15081</v>
      </c>
      <c r="O98" s="936" t="s">
        <v>21</v>
      </c>
      <c r="P98" s="931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80"/>
      <c r="B99" s="703" t="s">
        <v>584</v>
      </c>
      <c r="C99" s="958"/>
      <c r="D99" s="452"/>
      <c r="E99" s="56"/>
      <c r="F99" s="700">
        <v>68.28</v>
      </c>
      <c r="G99" s="912"/>
      <c r="H99" s="982"/>
      <c r="I99" s="640">
        <v>68.28</v>
      </c>
      <c r="J99" s="39">
        <f t="shared" si="3"/>
        <v>0</v>
      </c>
      <c r="K99" s="462">
        <v>60</v>
      </c>
      <c r="L99" s="984"/>
      <c r="M99" s="585"/>
      <c r="N99" s="42">
        <f t="shared" si="4"/>
        <v>4096.8</v>
      </c>
      <c r="O99" s="963"/>
      <c r="P99" s="932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81"/>
      <c r="B100" s="703" t="s">
        <v>126</v>
      </c>
      <c r="C100" s="919"/>
      <c r="D100" s="452"/>
      <c r="E100" s="56"/>
      <c r="F100" s="700">
        <v>106.94</v>
      </c>
      <c r="G100" s="913"/>
      <c r="H100" s="960"/>
      <c r="I100" s="640">
        <v>106.94</v>
      </c>
      <c r="J100" s="39">
        <f t="shared" si="3"/>
        <v>0</v>
      </c>
      <c r="K100" s="462">
        <v>38</v>
      </c>
      <c r="L100" s="985"/>
      <c r="M100" s="585"/>
      <c r="N100" s="42">
        <f t="shared" si="4"/>
        <v>4063.72</v>
      </c>
      <c r="O100" s="937"/>
      <c r="P100" s="933"/>
      <c r="Q100" s="166"/>
      <c r="R100" s="125"/>
      <c r="S100" s="176"/>
      <c r="T100" s="177"/>
      <c r="U100" s="49"/>
      <c r="V100" s="50"/>
    </row>
    <row r="101" spans="1:22" ht="17.25" customHeight="1" x14ac:dyDescent="0.35">
      <c r="A101" s="172"/>
      <c r="B101" s="178"/>
      <c r="C101" s="174"/>
      <c r="D101" s="170"/>
      <c r="E101" s="56"/>
      <c r="F101" s="155"/>
      <c r="G101" s="713"/>
      <c r="H101" s="403"/>
      <c r="I101" s="155"/>
      <c r="J101" s="39">
        <f t="shared" si="3"/>
        <v>0</v>
      </c>
      <c r="K101" s="462"/>
      <c r="L101" s="591"/>
      <c r="M101" s="585"/>
      <c r="N101" s="42">
        <f t="shared" si="4"/>
        <v>0</v>
      </c>
      <c r="O101" s="394"/>
      <c r="P101" s="691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24"/>
      <c r="M112" s="924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24"/>
      <c r="M113" s="924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788"/>
      <c r="P119" s="925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789"/>
      <c r="P120" s="926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77" t="s">
        <v>27</v>
      </c>
      <c r="G284" s="777"/>
      <c r="H284" s="778"/>
      <c r="I284" s="303">
        <f>SUM(I4:I283)</f>
        <v>438566.83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11110286.149999997</v>
      </c>
      <c r="O288" s="324"/>
      <c r="Q288" s="325">
        <f>SUM(Q4:Q287)</f>
        <v>91700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11201986.149999997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7"/>
  <sheetViews>
    <sheetView tabSelected="1" workbookViewId="0">
      <pane ySplit="3" topLeftCell="A4" activePane="bottomLeft" state="frozen"/>
      <selection pane="bottomLeft" activeCell="D15" sqref="D15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bestFit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617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562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ht="24" thickBot="1" x14ac:dyDescent="0.4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563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620</v>
      </c>
      <c r="B4" s="559" t="s">
        <v>60</v>
      </c>
      <c r="C4" s="32" t="s">
        <v>621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/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/>
      <c r="P4" s="664"/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/>
      <c r="B5" s="613"/>
      <c r="C5" s="55"/>
      <c r="D5" s="56"/>
      <c r="E5" s="34">
        <f>D5*F5</f>
        <v>0</v>
      </c>
      <c r="F5" s="504"/>
      <c r="G5" s="658"/>
      <c r="H5" s="453"/>
      <c r="I5" s="491"/>
      <c r="J5" s="39">
        <f t="shared" ref="J5:J68" si="0">I5-F5</f>
        <v>0</v>
      </c>
      <c r="K5" s="40"/>
      <c r="L5" s="565"/>
      <c r="M5" s="554"/>
      <c r="N5" s="42">
        <f>K5*I5</f>
        <v>0</v>
      </c>
      <c r="O5" s="476"/>
      <c r="P5" s="665"/>
      <c r="Q5" s="64"/>
      <c r="R5" s="65"/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/>
      <c r="B6" s="613"/>
      <c r="C6" s="55"/>
      <c r="D6" s="56"/>
      <c r="E6" s="34">
        <f>D6*F6</f>
        <v>0</v>
      </c>
      <c r="F6" s="504"/>
      <c r="G6" s="658"/>
      <c r="H6" s="506"/>
      <c r="I6" s="491"/>
      <c r="J6" s="39">
        <f t="shared" si="0"/>
        <v>0</v>
      </c>
      <c r="K6" s="40"/>
      <c r="L6" s="565"/>
      <c r="M6" s="554"/>
      <c r="N6" s="42">
        <f t="shared" ref="N6:N69" si="1">K6*I6</f>
        <v>0</v>
      </c>
      <c r="O6" s="476"/>
      <c r="P6" s="665"/>
      <c r="Q6" s="64"/>
      <c r="R6" s="65"/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/>
      <c r="B7" s="613"/>
      <c r="C7" s="55"/>
      <c r="D7" s="56"/>
      <c r="E7" s="34">
        <f>D7*F7</f>
        <v>0</v>
      </c>
      <c r="F7" s="504"/>
      <c r="G7" s="658"/>
      <c r="H7" s="453"/>
      <c r="I7" s="491"/>
      <c r="J7" s="39">
        <f t="shared" si="0"/>
        <v>0</v>
      </c>
      <c r="K7" s="40"/>
      <c r="L7" s="566"/>
      <c r="M7" s="61"/>
      <c r="N7" s="42">
        <f t="shared" si="1"/>
        <v>0</v>
      </c>
      <c r="O7" s="472"/>
      <c r="P7" s="665"/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/>
      <c r="B8" s="613"/>
      <c r="C8" s="55"/>
      <c r="D8" s="56"/>
      <c r="E8" s="34">
        <f t="shared" ref="E8:E59" si="2">D8*F8</f>
        <v>0</v>
      </c>
      <c r="F8" s="504"/>
      <c r="G8" s="658"/>
      <c r="H8" s="556"/>
      <c r="I8" s="491"/>
      <c r="J8" s="39">
        <f t="shared" si="0"/>
        <v>0</v>
      </c>
      <c r="K8" s="40"/>
      <c r="L8" s="568"/>
      <c r="M8" s="463"/>
      <c r="N8" s="42">
        <f t="shared" si="1"/>
        <v>0</v>
      </c>
      <c r="O8" s="472"/>
      <c r="P8" s="665"/>
      <c r="Q8" s="64"/>
      <c r="R8" s="65"/>
      <c r="S8" s="47"/>
      <c r="T8" s="48"/>
      <c r="U8" s="49"/>
      <c r="V8" s="50"/>
      <c r="W8" s="66"/>
      <c r="X8" s="52">
        <v>0</v>
      </c>
    </row>
    <row r="9" spans="1:24" ht="24.75" thickTop="1" thickBot="1" x14ac:dyDescent="0.4">
      <c r="A9" s="76"/>
      <c r="B9" s="613"/>
      <c r="C9" s="67"/>
      <c r="D9" s="56"/>
      <c r="E9" s="34">
        <f t="shared" si="2"/>
        <v>0</v>
      </c>
      <c r="F9" s="504"/>
      <c r="G9" s="658"/>
      <c r="H9" s="506"/>
      <c r="I9" s="491"/>
      <c r="J9" s="39">
        <f t="shared" si="0"/>
        <v>0</v>
      </c>
      <c r="K9" s="40"/>
      <c r="L9" s="568"/>
      <c r="M9" s="463"/>
      <c r="N9" s="42">
        <f t="shared" si="1"/>
        <v>0</v>
      </c>
      <c r="O9" s="508"/>
      <c r="P9" s="665"/>
      <c r="Q9" s="64"/>
      <c r="R9" s="65"/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/>
      <c r="B10" s="613"/>
      <c r="C10" s="67"/>
      <c r="D10" s="56"/>
      <c r="E10" s="34">
        <f t="shared" si="2"/>
        <v>0</v>
      </c>
      <c r="F10" s="504"/>
      <c r="G10" s="658"/>
      <c r="H10" s="506"/>
      <c r="I10" s="491"/>
      <c r="J10" s="39">
        <f t="shared" si="0"/>
        <v>0</v>
      </c>
      <c r="K10" s="40"/>
      <c r="L10" s="568"/>
      <c r="M10" s="463"/>
      <c r="N10" s="42">
        <f t="shared" si="1"/>
        <v>0</v>
      </c>
      <c r="O10" s="508"/>
      <c r="P10" s="665"/>
      <c r="Q10" s="64"/>
      <c r="R10" s="65"/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/>
      <c r="B11" s="613"/>
      <c r="C11" s="67"/>
      <c r="D11" s="56"/>
      <c r="E11" s="34">
        <f t="shared" si="2"/>
        <v>0</v>
      </c>
      <c r="F11" s="504"/>
      <c r="G11" s="658"/>
      <c r="H11" s="506"/>
      <c r="I11" s="491"/>
      <c r="J11" s="39">
        <f t="shared" si="0"/>
        <v>0</v>
      </c>
      <c r="K11" s="40"/>
      <c r="L11" s="922"/>
      <c r="M11" s="923"/>
      <c r="N11" s="42">
        <f t="shared" si="1"/>
        <v>0</v>
      </c>
      <c r="O11" s="474"/>
      <c r="P11" s="666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/>
      <c r="B12" s="613"/>
      <c r="C12" s="67"/>
      <c r="D12" s="56"/>
      <c r="E12" s="34">
        <f t="shared" si="2"/>
        <v>0</v>
      </c>
      <c r="F12" s="504"/>
      <c r="G12" s="658"/>
      <c r="H12" s="453"/>
      <c r="I12" s="491"/>
      <c r="J12" s="39">
        <f t="shared" si="0"/>
        <v>0</v>
      </c>
      <c r="K12" s="40"/>
      <c r="L12" s="568"/>
      <c r="M12" s="463"/>
      <c r="N12" s="42">
        <f t="shared" si="1"/>
        <v>0</v>
      </c>
      <c r="O12" s="474"/>
      <c r="P12" s="666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/>
      <c r="B13" s="613"/>
      <c r="C13" s="55"/>
      <c r="D13" s="56"/>
      <c r="E13" s="34">
        <f t="shared" si="2"/>
        <v>0</v>
      </c>
      <c r="F13" s="504"/>
      <c r="G13" s="658"/>
      <c r="H13" s="453"/>
      <c r="I13" s="491"/>
      <c r="J13" s="39">
        <f t="shared" si="0"/>
        <v>0</v>
      </c>
      <c r="K13" s="40"/>
      <c r="L13" s="568"/>
      <c r="M13" s="463"/>
      <c r="N13" s="42">
        <f t="shared" si="1"/>
        <v>0</v>
      </c>
      <c r="O13" s="476"/>
      <c r="P13" s="666"/>
      <c r="Q13" s="64"/>
      <c r="R13" s="65"/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/>
      <c r="B14" s="54"/>
      <c r="C14" s="55"/>
      <c r="D14" s="56"/>
      <c r="E14" s="34">
        <f t="shared" si="2"/>
        <v>0</v>
      </c>
      <c r="F14" s="504"/>
      <c r="G14" s="658"/>
      <c r="H14" s="453"/>
      <c r="I14" s="491"/>
      <c r="J14" s="39">
        <f t="shared" si="0"/>
        <v>0</v>
      </c>
      <c r="K14" s="40"/>
      <c r="L14" s="566"/>
      <c r="M14" s="61"/>
      <c r="N14" s="42">
        <f t="shared" si="1"/>
        <v>0</v>
      </c>
      <c r="O14" s="476"/>
      <c r="P14" s="666"/>
      <c r="Q14" s="64"/>
      <c r="R14" s="65"/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/>
      <c r="B15" s="54"/>
      <c r="C15" s="55"/>
      <c r="D15" s="73"/>
      <c r="E15" s="34">
        <f t="shared" si="2"/>
        <v>0</v>
      </c>
      <c r="F15" s="504"/>
      <c r="G15" s="658"/>
      <c r="H15" s="507"/>
      <c r="I15" s="491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666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/>
      <c r="B16" s="54"/>
      <c r="C16" s="55"/>
      <c r="D16" s="56"/>
      <c r="E16" s="34">
        <f t="shared" si="2"/>
        <v>0</v>
      </c>
      <c r="F16" s="504"/>
      <c r="G16" s="658"/>
      <c r="H16" s="453"/>
      <c r="I16" s="491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6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658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658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658"/>
      <c r="H19" s="453"/>
      <c r="I19" s="491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/>
      <c r="B20" s="54"/>
      <c r="C20" s="78"/>
      <c r="D20" s="56"/>
      <c r="E20" s="34">
        <f t="shared" si="2"/>
        <v>0</v>
      </c>
      <c r="F20" s="504"/>
      <c r="G20" s="658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738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792" t="s">
        <v>43</v>
      </c>
      <c r="B62" s="153" t="s">
        <v>23</v>
      </c>
      <c r="C62" s="159"/>
      <c r="D62" s="160"/>
      <c r="E62" s="56"/>
      <c r="F62" s="155"/>
      <c r="G62" s="871"/>
      <c r="H62" s="869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793"/>
      <c r="B63" s="153" t="s">
        <v>126</v>
      </c>
      <c r="C63" s="161"/>
      <c r="D63" s="160"/>
      <c r="E63" s="56"/>
      <c r="F63" s="155"/>
      <c r="G63" s="872"/>
      <c r="H63" s="870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375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375"/>
      <c r="P64" s="674"/>
      <c r="Q64" s="375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628"/>
      <c r="L67" s="758"/>
      <c r="M67" s="468"/>
      <c r="N67" s="42">
        <f t="shared" si="1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688"/>
      <c r="L68" s="758"/>
      <c r="M68" s="468"/>
      <c r="N68" s="42">
        <f t="shared" si="1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742" t="s">
        <v>136</v>
      </c>
      <c r="B69" s="744" t="s">
        <v>137</v>
      </c>
      <c r="C69" s="776" t="s">
        <v>618</v>
      </c>
      <c r="D69" s="744"/>
      <c r="E69" s="744"/>
      <c r="F69" s="744">
        <v>480</v>
      </c>
      <c r="G69" s="749">
        <v>45170</v>
      </c>
      <c r="H69" s="746" t="s">
        <v>619</v>
      </c>
      <c r="I69" s="745">
        <v>480</v>
      </c>
      <c r="J69" s="39">
        <f t="shared" ref="J69:J206" si="3">I69-F69</f>
        <v>0</v>
      </c>
      <c r="K69" s="688">
        <v>275</v>
      </c>
      <c r="L69" s="758"/>
      <c r="M69" s="468"/>
      <c r="N69" s="42">
        <f t="shared" si="1"/>
        <v>132000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742" t="s">
        <v>135</v>
      </c>
      <c r="B70" s="744"/>
      <c r="C70" s="744"/>
      <c r="D70" s="744"/>
      <c r="E70" s="744"/>
      <c r="F70" s="744"/>
      <c r="G70" s="749"/>
      <c r="H70" s="748"/>
      <c r="I70" s="745"/>
      <c r="J70" s="39">
        <f t="shared" si="3"/>
        <v>0</v>
      </c>
      <c r="K70" s="688"/>
      <c r="L70" s="758"/>
      <c r="M70" s="468"/>
      <c r="N70" s="42">
        <f t="shared" ref="N70:N135" si="4">K70*I70</f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8.75" x14ac:dyDescent="0.3">
      <c r="A71" s="742" t="s">
        <v>355</v>
      </c>
      <c r="B71" s="744"/>
      <c r="C71" s="744"/>
      <c r="D71" s="744"/>
      <c r="E71" s="744"/>
      <c r="F71" s="744"/>
      <c r="G71" s="750"/>
      <c r="H71" s="748"/>
      <c r="I71" s="745"/>
      <c r="J71" s="39">
        <v>0</v>
      </c>
      <c r="K71" s="688"/>
      <c r="L71" s="758"/>
      <c r="M71" s="468"/>
      <c r="N71" s="42">
        <f t="shared" si="4"/>
        <v>0</v>
      </c>
      <c r="O71" s="375"/>
      <c r="P71" s="674"/>
      <c r="Q71" s="375"/>
      <c r="R71" s="125"/>
      <c r="S71" s="48"/>
      <c r="T71" s="48"/>
      <c r="U71" s="49"/>
      <c r="V71" s="50"/>
    </row>
    <row r="72" spans="1:22" ht="18.75" x14ac:dyDescent="0.3">
      <c r="A72" s="742" t="s">
        <v>355</v>
      </c>
      <c r="B72" s="744"/>
      <c r="C72" s="744"/>
      <c r="D72" s="744"/>
      <c r="E72" s="744"/>
      <c r="F72" s="744"/>
      <c r="G72" s="751"/>
      <c r="H72" s="746"/>
      <c r="I72" s="745"/>
      <c r="J72" s="39">
        <f t="shared" si="3"/>
        <v>0</v>
      </c>
      <c r="K72" s="688"/>
      <c r="L72" s="758"/>
      <c r="M72" s="468"/>
      <c r="N72" s="42">
        <f t="shared" si="4"/>
        <v>0</v>
      </c>
      <c r="O72" s="375"/>
      <c r="P72" s="674"/>
      <c r="Q72" s="375"/>
      <c r="R72" s="125"/>
      <c r="S72" s="48"/>
      <c r="T72" s="48"/>
      <c r="U72" s="49"/>
      <c r="V72" s="50"/>
    </row>
    <row r="73" spans="1:22" ht="18.75" x14ac:dyDescent="0.3">
      <c r="A73" s="743" t="s">
        <v>355</v>
      </c>
      <c r="B73" s="744"/>
      <c r="C73" s="744"/>
      <c r="D73" s="744"/>
      <c r="E73" s="744"/>
      <c r="F73" s="744"/>
      <c r="G73" s="749"/>
      <c r="H73" s="746"/>
      <c r="I73" s="745"/>
      <c r="J73" s="39">
        <f t="shared" si="3"/>
        <v>0</v>
      </c>
      <c r="K73" s="688"/>
      <c r="L73" s="758"/>
      <c r="M73" s="468"/>
      <c r="N73" s="42">
        <f t="shared" si="4"/>
        <v>0</v>
      </c>
      <c r="O73" s="375"/>
      <c r="P73" s="674"/>
      <c r="Q73" s="375"/>
      <c r="R73" s="125"/>
      <c r="S73" s="48"/>
      <c r="T73" s="48"/>
      <c r="U73" s="49"/>
      <c r="V73" s="50"/>
    </row>
    <row r="74" spans="1:22" ht="18.75" x14ac:dyDescent="0.3">
      <c r="A74" s="743" t="s">
        <v>355</v>
      </c>
      <c r="B74" s="744"/>
      <c r="C74" s="744"/>
      <c r="D74" s="744"/>
      <c r="E74" s="744"/>
      <c r="F74" s="744"/>
      <c r="G74" s="752"/>
      <c r="H74" s="753"/>
      <c r="I74" s="745"/>
      <c r="J74" s="39">
        <f t="shared" si="3"/>
        <v>0</v>
      </c>
      <c r="K74" s="688"/>
      <c r="L74" s="765"/>
      <c r="M74" s="468"/>
      <c r="N74" s="42">
        <f>K74*I74+45.2*60</f>
        <v>2712</v>
      </c>
      <c r="O74" s="375"/>
      <c r="P74" s="674"/>
      <c r="Q74" s="375"/>
      <c r="R74" s="125"/>
      <c r="S74" s="48"/>
      <c r="T74" s="48"/>
      <c r="U74" s="49"/>
      <c r="V74" s="50"/>
    </row>
    <row r="75" spans="1:22" ht="25.5" customHeight="1" x14ac:dyDescent="0.3">
      <c r="A75" s="110"/>
      <c r="B75" s="744"/>
      <c r="C75" s="744"/>
      <c r="D75" s="744"/>
      <c r="E75" s="744"/>
      <c r="F75" s="744"/>
      <c r="G75" s="754"/>
      <c r="H75" s="753"/>
      <c r="I75" s="755"/>
      <c r="J75" s="39">
        <f t="shared" si="3"/>
        <v>0</v>
      </c>
      <c r="K75" s="687"/>
      <c r="L75" s="765"/>
      <c r="M75" s="468"/>
      <c r="N75" s="42">
        <f t="shared" si="4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customHeight="1" x14ac:dyDescent="0.3">
      <c r="A76" s="110"/>
      <c r="B76" s="744"/>
      <c r="C76" s="744"/>
      <c r="D76" s="744"/>
      <c r="E76" s="744"/>
      <c r="F76" s="744"/>
      <c r="G76" s="754"/>
      <c r="H76" s="753"/>
      <c r="I76" s="756"/>
      <c r="J76" s="39">
        <f t="shared" si="3"/>
        <v>0</v>
      </c>
      <c r="K76" s="688"/>
      <c r="L76" s="765"/>
      <c r="M76" s="468"/>
      <c r="N76" s="42">
        <f t="shared" si="4"/>
        <v>0</v>
      </c>
      <c r="O76" s="375"/>
      <c r="P76" s="674"/>
      <c r="Q76" s="375"/>
      <c r="R76" s="125"/>
      <c r="S76" s="48"/>
      <c r="T76" s="48"/>
      <c r="U76" s="49"/>
      <c r="V76" s="50"/>
    </row>
    <row r="77" spans="1:22" ht="18.75" x14ac:dyDescent="0.3">
      <c r="A77" s="110"/>
      <c r="B77" s="744"/>
      <c r="C77" s="744"/>
      <c r="D77" s="744"/>
      <c r="E77" s="744"/>
      <c r="F77" s="744"/>
      <c r="G77" s="754"/>
      <c r="H77" s="753"/>
      <c r="I77" s="756"/>
      <c r="J77" s="39">
        <f t="shared" si="3"/>
        <v>0</v>
      </c>
      <c r="K77" s="688"/>
      <c r="L77" s="765"/>
      <c r="M77" s="766"/>
      <c r="N77" s="42">
        <f t="shared" si="4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x14ac:dyDescent="0.3">
      <c r="A78" s="110"/>
      <c r="B78" s="744"/>
      <c r="C78" s="744"/>
      <c r="D78" s="744"/>
      <c r="E78" s="744"/>
      <c r="F78" s="744"/>
      <c r="G78" s="749"/>
      <c r="H78" s="746"/>
      <c r="I78" s="745"/>
      <c r="J78" s="39">
        <f t="shared" si="3"/>
        <v>0</v>
      </c>
      <c r="K78" s="688"/>
      <c r="L78" s="758"/>
      <c r="M78" s="766"/>
      <c r="N78" s="42">
        <f t="shared" si="4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9.5" x14ac:dyDescent="0.3">
      <c r="A79" s="449"/>
      <c r="B79" s="744"/>
      <c r="C79" s="744"/>
      <c r="D79" s="744"/>
      <c r="E79" s="744"/>
      <c r="F79" s="744"/>
      <c r="G79" s="749"/>
      <c r="H79" s="746"/>
      <c r="I79" s="745"/>
      <c r="J79" s="39">
        <f t="shared" si="3"/>
        <v>0</v>
      </c>
      <c r="K79" s="688"/>
      <c r="L79" s="759"/>
      <c r="M79" s="468"/>
      <c r="N79" s="42">
        <f>K79*I79+89.58*68</f>
        <v>6091.44</v>
      </c>
      <c r="O79" s="375"/>
      <c r="P79" s="674"/>
      <c r="Q79" s="375"/>
      <c r="R79" s="125"/>
      <c r="S79" s="48"/>
      <c r="T79" s="48"/>
      <c r="U79" s="49"/>
      <c r="V79" s="50"/>
    </row>
    <row r="80" spans="1:22" ht="30" customHeight="1" x14ac:dyDescent="0.3">
      <c r="A80" s="456"/>
      <c r="B80" s="744"/>
      <c r="C80" s="744"/>
      <c r="D80" s="744"/>
      <c r="E80" s="744"/>
      <c r="F80" s="744"/>
      <c r="G80" s="754"/>
      <c r="H80" s="753"/>
      <c r="I80" s="745"/>
      <c r="J80" s="39">
        <f t="shared" si="3"/>
        <v>0</v>
      </c>
      <c r="K80" s="688"/>
      <c r="L80" s="767"/>
      <c r="M80" s="468"/>
      <c r="N80" s="42">
        <f t="shared" si="4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1" x14ac:dyDescent="0.35">
      <c r="A81" s="456"/>
      <c r="B81" s="744"/>
      <c r="C81" s="744"/>
      <c r="D81" s="744"/>
      <c r="E81" s="744"/>
      <c r="F81" s="744"/>
      <c r="G81" s="754"/>
      <c r="H81" s="753"/>
      <c r="I81" s="745"/>
      <c r="J81" s="39">
        <f t="shared" si="3"/>
        <v>0</v>
      </c>
      <c r="K81" s="688"/>
      <c r="L81" s="767"/>
      <c r="M81" s="768"/>
      <c r="N81" s="42">
        <f>K81*I81</f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9.5" customHeight="1" x14ac:dyDescent="0.3">
      <c r="A82" s="456"/>
      <c r="B82" s="744"/>
      <c r="C82" s="744"/>
      <c r="D82" s="744"/>
      <c r="E82" s="744"/>
      <c r="F82" s="744"/>
      <c r="G82" s="754"/>
      <c r="H82" s="753"/>
      <c r="I82" s="745"/>
      <c r="J82" s="39">
        <f t="shared" si="3"/>
        <v>0</v>
      </c>
      <c r="K82" s="688"/>
      <c r="L82" s="767"/>
      <c r="M82" s="769"/>
      <c r="N82" s="42">
        <f>K82*I82</f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19.5" x14ac:dyDescent="0.3">
      <c r="A83" s="456"/>
      <c r="B83" s="744"/>
      <c r="C83" s="744"/>
      <c r="D83" s="744"/>
      <c r="E83" s="744"/>
      <c r="F83" s="744"/>
      <c r="G83" s="749"/>
      <c r="H83" s="747"/>
      <c r="I83" s="745"/>
      <c r="J83" s="39">
        <f t="shared" si="3"/>
        <v>0</v>
      </c>
      <c r="K83" s="688"/>
      <c r="L83" s="759"/>
      <c r="M83" s="468"/>
      <c r="N83" s="42">
        <f>K83*I83</f>
        <v>0</v>
      </c>
      <c r="O83" s="772"/>
      <c r="P83" s="674"/>
      <c r="Q83" s="375"/>
      <c r="R83" s="125"/>
      <c r="S83" s="176"/>
      <c r="T83" s="177"/>
      <c r="U83" s="49"/>
      <c r="V83" s="50"/>
    </row>
    <row r="84" spans="1:22" ht="19.5" x14ac:dyDescent="0.3">
      <c r="A84" s="90"/>
      <c r="B84" s="744"/>
      <c r="C84" s="744"/>
      <c r="D84" s="744"/>
      <c r="E84" s="744"/>
      <c r="F84" s="744"/>
      <c r="G84" s="749"/>
      <c r="H84" s="746"/>
      <c r="I84" s="745"/>
      <c r="J84" s="39">
        <f t="shared" si="3"/>
        <v>0</v>
      </c>
      <c r="K84" s="688"/>
      <c r="L84" s="759"/>
      <c r="M84" s="468"/>
      <c r="N84" s="42">
        <f>K84*I84</f>
        <v>0</v>
      </c>
      <c r="O84" s="772"/>
      <c r="P84" s="674"/>
      <c r="Q84" s="375"/>
      <c r="R84" s="125"/>
      <c r="S84" s="176"/>
      <c r="T84" s="177"/>
      <c r="U84" s="49"/>
      <c r="V84" s="50"/>
    </row>
    <row r="85" spans="1:22" ht="19.5" x14ac:dyDescent="0.3">
      <c r="A85" s="90"/>
      <c r="B85" s="744"/>
      <c r="C85" s="744"/>
      <c r="D85" s="744"/>
      <c r="E85" s="744"/>
      <c r="F85" s="744"/>
      <c r="G85" s="749"/>
      <c r="H85" s="746"/>
      <c r="I85" s="745"/>
      <c r="J85" s="39">
        <f t="shared" si="3"/>
        <v>0</v>
      </c>
      <c r="K85" s="688"/>
      <c r="L85" s="759"/>
      <c r="M85" s="468"/>
      <c r="N85" s="42">
        <f t="shared" ref="N85:N93" si="5">K85*I85</f>
        <v>0</v>
      </c>
      <c r="O85" s="772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4"/>
      <c r="C86" s="744"/>
      <c r="D86" s="744"/>
      <c r="E86" s="744"/>
      <c r="F86" s="744"/>
      <c r="G86" s="749"/>
      <c r="H86" s="746"/>
      <c r="I86" s="745"/>
      <c r="J86" s="39">
        <f t="shared" si="3"/>
        <v>0</v>
      </c>
      <c r="K86" s="688"/>
      <c r="L86" s="760"/>
      <c r="M86" s="468"/>
      <c r="N86" s="42">
        <f t="shared" si="5"/>
        <v>0</v>
      </c>
      <c r="O86" s="772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4"/>
      <c r="C87" s="744"/>
      <c r="D87" s="744"/>
      <c r="E87" s="744"/>
      <c r="F87" s="744"/>
      <c r="G87" s="749"/>
      <c r="H87" s="746"/>
      <c r="I87" s="745"/>
      <c r="J87" s="39">
        <f t="shared" si="3"/>
        <v>0</v>
      </c>
      <c r="K87" s="688"/>
      <c r="L87" s="760"/>
      <c r="M87" s="468"/>
      <c r="N87" s="42">
        <f t="shared" si="5"/>
        <v>0</v>
      </c>
      <c r="O87" s="772"/>
      <c r="P87" s="674"/>
      <c r="Q87" s="375"/>
      <c r="R87" s="125"/>
      <c r="S87" s="176"/>
      <c r="T87" s="177"/>
      <c r="U87" s="49"/>
      <c r="V87" s="50"/>
    </row>
    <row r="88" spans="1:22" ht="52.5" customHeight="1" x14ac:dyDescent="0.3">
      <c r="A88" s="90"/>
      <c r="B88" s="744"/>
      <c r="C88" s="744"/>
      <c r="D88" s="744"/>
      <c r="E88" s="744"/>
      <c r="F88" s="744"/>
      <c r="G88" s="749"/>
      <c r="H88" s="746"/>
      <c r="I88" s="745"/>
      <c r="J88" s="39">
        <f t="shared" si="3"/>
        <v>0</v>
      </c>
      <c r="K88" s="688"/>
      <c r="L88" s="760"/>
      <c r="M88" s="468"/>
      <c r="N88" s="42">
        <f t="shared" si="5"/>
        <v>0</v>
      </c>
      <c r="O88" s="772"/>
      <c r="P88" s="674"/>
      <c r="Q88" s="375"/>
      <c r="R88" s="125"/>
      <c r="S88" s="176"/>
      <c r="T88" s="177"/>
      <c r="U88" s="49"/>
      <c r="V88" s="50"/>
    </row>
    <row r="89" spans="1:22" ht="57" customHeight="1" x14ac:dyDescent="0.3">
      <c r="A89" s="80"/>
      <c r="B89" s="744"/>
      <c r="C89" s="744"/>
      <c r="D89" s="744"/>
      <c r="E89" s="744"/>
      <c r="F89" s="744"/>
      <c r="G89" s="754"/>
      <c r="H89" s="753"/>
      <c r="I89" s="745"/>
      <c r="J89" s="39">
        <f t="shared" si="3"/>
        <v>0</v>
      </c>
      <c r="K89" s="688"/>
      <c r="L89" s="760"/>
      <c r="M89" s="468"/>
      <c r="N89" s="42">
        <f t="shared" si="5"/>
        <v>0</v>
      </c>
      <c r="O89" s="774"/>
      <c r="P89" s="775"/>
      <c r="Q89" s="375"/>
      <c r="R89" s="125"/>
      <c r="S89" s="176"/>
      <c r="T89" s="177"/>
      <c r="U89" s="49"/>
      <c r="V89" s="50"/>
    </row>
    <row r="90" spans="1:22" ht="32.25" customHeight="1" x14ac:dyDescent="0.3">
      <c r="A90" s="80"/>
      <c r="B90" s="744"/>
      <c r="C90" s="744"/>
      <c r="D90" s="744"/>
      <c r="E90" s="744"/>
      <c r="F90" s="744"/>
      <c r="G90" s="754"/>
      <c r="H90" s="753"/>
      <c r="I90" s="745"/>
      <c r="J90" s="39">
        <f t="shared" si="3"/>
        <v>0</v>
      </c>
      <c r="K90" s="688"/>
      <c r="L90" s="759"/>
      <c r="M90" s="468"/>
      <c r="N90" s="42">
        <f t="shared" si="5"/>
        <v>0</v>
      </c>
      <c r="O90" s="774"/>
      <c r="P90" s="775"/>
      <c r="Q90" s="375"/>
      <c r="R90" s="125"/>
      <c r="S90" s="176"/>
      <c r="T90" s="177"/>
      <c r="U90" s="49"/>
      <c r="V90" s="50"/>
    </row>
    <row r="91" spans="1:22" ht="57.75" customHeight="1" x14ac:dyDescent="0.3">
      <c r="A91" s="456"/>
      <c r="B91" s="744"/>
      <c r="C91" s="744"/>
      <c r="D91" s="744"/>
      <c r="E91" s="744"/>
      <c r="F91" s="744"/>
      <c r="G91" s="749"/>
      <c r="H91" s="757"/>
      <c r="I91" s="745"/>
      <c r="J91" s="39">
        <f t="shared" si="3"/>
        <v>0</v>
      </c>
      <c r="K91" s="688"/>
      <c r="L91" s="759"/>
      <c r="M91" s="468"/>
      <c r="N91" s="42">
        <f t="shared" si="5"/>
        <v>0</v>
      </c>
      <c r="O91" s="774"/>
      <c r="P91" s="673"/>
      <c r="Q91" s="375"/>
      <c r="R91" s="125"/>
      <c r="S91" s="176"/>
      <c r="T91" s="177"/>
      <c r="U91" s="49"/>
      <c r="V91" s="50"/>
    </row>
    <row r="92" spans="1:22" ht="32.25" customHeight="1" x14ac:dyDescent="0.35">
      <c r="A92" s="456"/>
      <c r="B92" s="744"/>
      <c r="C92" s="744"/>
      <c r="D92" s="744"/>
      <c r="E92" s="744"/>
      <c r="F92" s="744"/>
      <c r="G92" s="754"/>
      <c r="H92" s="748"/>
      <c r="I92" s="745"/>
      <c r="J92" s="39">
        <f t="shared" si="3"/>
        <v>0</v>
      </c>
      <c r="K92" s="628"/>
      <c r="L92" s="770"/>
      <c r="M92" s="468"/>
      <c r="N92" s="42">
        <f t="shared" si="5"/>
        <v>0</v>
      </c>
      <c r="O92" s="772"/>
      <c r="P92" s="674"/>
      <c r="Q92" s="375"/>
      <c r="R92" s="125"/>
      <c r="S92" s="176"/>
      <c r="T92" s="177"/>
      <c r="U92" s="49"/>
      <c r="V92" s="50"/>
    </row>
    <row r="93" spans="1:22" ht="32.25" customHeight="1" x14ac:dyDescent="0.35">
      <c r="A93" s="456"/>
      <c r="B93" s="744"/>
      <c r="C93" s="744"/>
      <c r="D93" s="744"/>
      <c r="E93" s="744"/>
      <c r="F93" s="744"/>
      <c r="G93" s="754"/>
      <c r="H93" s="748"/>
      <c r="I93" s="745"/>
      <c r="J93" s="39">
        <f t="shared" si="3"/>
        <v>0</v>
      </c>
      <c r="K93" s="628"/>
      <c r="L93" s="770"/>
      <c r="M93" s="468"/>
      <c r="N93" s="42">
        <f t="shared" si="5"/>
        <v>0</v>
      </c>
      <c r="O93" s="772"/>
      <c r="P93" s="674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4"/>
      <c r="C94" s="744"/>
      <c r="D94" s="744"/>
      <c r="E94" s="744"/>
      <c r="F94" s="744"/>
      <c r="G94" s="754"/>
      <c r="H94" s="753"/>
      <c r="I94" s="745"/>
      <c r="J94" s="39">
        <f t="shared" si="3"/>
        <v>0</v>
      </c>
      <c r="K94" s="628"/>
      <c r="L94" s="770"/>
      <c r="M94" s="468"/>
      <c r="N94" s="42">
        <f t="shared" si="4"/>
        <v>0</v>
      </c>
      <c r="O94" s="772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4"/>
      <c r="C95" s="744"/>
      <c r="D95" s="744"/>
      <c r="E95" s="744"/>
      <c r="F95" s="744"/>
      <c r="G95" s="754"/>
      <c r="H95" s="753"/>
      <c r="I95" s="745"/>
      <c r="J95" s="39">
        <f t="shared" si="3"/>
        <v>0</v>
      </c>
      <c r="K95" s="628"/>
      <c r="L95" s="770"/>
      <c r="M95" s="468"/>
      <c r="N95" s="42">
        <f t="shared" si="4"/>
        <v>0</v>
      </c>
      <c r="O95" s="772"/>
      <c r="P95" s="674"/>
      <c r="Q95" s="375"/>
      <c r="R95" s="125"/>
      <c r="S95" s="176"/>
      <c r="T95" s="177"/>
      <c r="U95" s="49"/>
      <c r="V95" s="50"/>
    </row>
    <row r="96" spans="1:22" ht="24" customHeight="1" x14ac:dyDescent="0.35">
      <c r="A96" s="456"/>
      <c r="B96" s="744"/>
      <c r="C96" s="744"/>
      <c r="D96" s="744"/>
      <c r="E96" s="744"/>
      <c r="F96" s="744"/>
      <c r="G96" s="754"/>
      <c r="H96" s="753"/>
      <c r="I96" s="745"/>
      <c r="J96" s="39">
        <f t="shared" si="3"/>
        <v>0</v>
      </c>
      <c r="K96" s="628"/>
      <c r="L96" s="770"/>
      <c r="M96" s="468"/>
      <c r="N96" s="42">
        <f t="shared" si="4"/>
        <v>0</v>
      </c>
      <c r="O96" s="772"/>
      <c r="P96" s="674"/>
      <c r="Q96" s="375"/>
      <c r="R96" s="125"/>
      <c r="S96" s="176"/>
      <c r="T96" s="177"/>
      <c r="U96" s="49"/>
      <c r="V96" s="50"/>
    </row>
    <row r="97" spans="1:22" ht="21" x14ac:dyDescent="0.3">
      <c r="A97" s="456"/>
      <c r="B97" s="744"/>
      <c r="C97" s="744"/>
      <c r="D97" s="744"/>
      <c r="E97" s="744"/>
      <c r="F97" s="744"/>
      <c r="G97" s="752"/>
      <c r="H97" s="748"/>
      <c r="I97" s="745"/>
      <c r="J97" s="39">
        <f t="shared" si="3"/>
        <v>0</v>
      </c>
      <c r="K97" s="628"/>
      <c r="L97" s="771"/>
      <c r="M97" s="468"/>
      <c r="N97" s="42">
        <f t="shared" si="4"/>
        <v>0</v>
      </c>
      <c r="O97" s="445"/>
      <c r="P97" s="674"/>
      <c r="Q97" s="375"/>
      <c r="R97" s="125"/>
      <c r="S97" s="176"/>
      <c r="T97" s="177"/>
      <c r="U97" s="49"/>
      <c r="V97" s="50"/>
    </row>
    <row r="98" spans="1:22" ht="32.25" customHeight="1" x14ac:dyDescent="0.3">
      <c r="A98" s="456"/>
      <c r="B98" s="744"/>
      <c r="C98" s="744"/>
      <c r="D98" s="744"/>
      <c r="E98" s="744"/>
      <c r="F98" s="744"/>
      <c r="G98" s="754"/>
      <c r="H98" s="748"/>
      <c r="I98" s="745"/>
      <c r="J98" s="39">
        <f t="shared" si="3"/>
        <v>0</v>
      </c>
      <c r="K98" s="628"/>
      <c r="L98" s="771"/>
      <c r="M98" s="468"/>
      <c r="N98" s="42">
        <f t="shared" si="4"/>
        <v>0</v>
      </c>
      <c r="O98" s="772"/>
      <c r="P98" s="674"/>
      <c r="Q98" s="375"/>
      <c r="R98" s="125"/>
      <c r="S98" s="176"/>
      <c r="T98" s="177"/>
      <c r="U98" s="49"/>
      <c r="V98" s="50"/>
    </row>
    <row r="99" spans="1:22" ht="17.25" customHeight="1" x14ac:dyDescent="0.3">
      <c r="A99" s="456"/>
      <c r="B99" s="744"/>
      <c r="C99" s="744"/>
      <c r="D99" s="744"/>
      <c r="E99" s="744"/>
      <c r="F99" s="744"/>
      <c r="G99" s="754"/>
      <c r="H99" s="748"/>
      <c r="I99" s="745"/>
      <c r="J99" s="39">
        <f t="shared" si="3"/>
        <v>0</v>
      </c>
      <c r="K99" s="628"/>
      <c r="L99" s="771"/>
      <c r="M99" s="468"/>
      <c r="N99" s="42">
        <f t="shared" si="4"/>
        <v>0</v>
      </c>
      <c r="O99" s="772"/>
      <c r="P99" s="674"/>
      <c r="Q99" s="375"/>
      <c r="R99" s="125"/>
      <c r="S99" s="176"/>
      <c r="T99" s="177"/>
      <c r="U99" s="49"/>
      <c r="V99" s="50"/>
    </row>
    <row r="100" spans="1:22" ht="17.25" customHeight="1" x14ac:dyDescent="0.3">
      <c r="A100" s="456"/>
      <c r="B100" s="744"/>
      <c r="C100" s="744"/>
      <c r="D100" s="744"/>
      <c r="E100" s="744"/>
      <c r="F100" s="744"/>
      <c r="G100" s="754"/>
      <c r="H100" s="748"/>
      <c r="I100" s="745"/>
      <c r="J100" s="39">
        <f t="shared" si="3"/>
        <v>0</v>
      </c>
      <c r="K100" s="628"/>
      <c r="L100" s="771"/>
      <c r="M100" s="468"/>
      <c r="N100" s="42">
        <f t="shared" si="4"/>
        <v>0</v>
      </c>
      <c r="O100" s="772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5">
      <c r="A101" s="152"/>
      <c r="B101" s="744"/>
      <c r="C101" s="744"/>
      <c r="D101" s="744"/>
      <c r="E101" s="744"/>
      <c r="F101" s="744"/>
      <c r="G101" s="752"/>
      <c r="H101" s="748"/>
      <c r="I101" s="745"/>
      <c r="J101" s="39">
        <f t="shared" si="3"/>
        <v>0</v>
      </c>
      <c r="K101" s="628"/>
      <c r="L101" s="761"/>
      <c r="M101" s="468"/>
      <c r="N101" s="42">
        <f t="shared" si="4"/>
        <v>0</v>
      </c>
      <c r="O101" s="375"/>
      <c r="P101" s="674"/>
      <c r="Q101" s="375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628"/>
      <c r="L102" s="761"/>
      <c r="M102" s="468"/>
      <c r="N102" s="42">
        <f t="shared" si="4"/>
        <v>0</v>
      </c>
      <c r="O102" s="375"/>
      <c r="P102" s="773"/>
      <c r="Q102" s="375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688"/>
      <c r="L103" s="761"/>
      <c r="M103" s="468"/>
      <c r="N103" s="42">
        <f t="shared" si="4"/>
        <v>0</v>
      </c>
      <c r="O103" s="375"/>
      <c r="P103" s="773"/>
      <c r="Q103" s="375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688"/>
      <c r="L104" s="761"/>
      <c r="M104" s="468"/>
      <c r="N104" s="42">
        <f t="shared" si="4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688"/>
      <c r="L105" s="761"/>
      <c r="M105" s="468"/>
      <c r="N105" s="42">
        <f t="shared" si="4"/>
        <v>0</v>
      </c>
      <c r="O105" s="375"/>
      <c r="P105" s="67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688"/>
      <c r="L106" s="761"/>
      <c r="M106" s="468"/>
      <c r="N106" s="42">
        <f t="shared" si="4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234"/>
      <c r="L107" s="575"/>
      <c r="M107" s="81"/>
      <c r="N107" s="42">
        <f t="shared" si="4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234"/>
      <c r="L108" s="575"/>
      <c r="M108" s="81"/>
      <c r="N108" s="42">
        <f t="shared" si="4"/>
        <v>0</v>
      </c>
      <c r="O108" s="375"/>
      <c r="P108" s="773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234"/>
      <c r="L109" s="575"/>
      <c r="M109" s="81"/>
      <c r="N109" s="42">
        <f t="shared" si="4"/>
        <v>0</v>
      </c>
      <c r="O109" s="375"/>
      <c r="P109" s="773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234"/>
      <c r="L110" s="575"/>
      <c r="M110" s="81"/>
      <c r="N110" s="42">
        <f t="shared" si="4"/>
        <v>0</v>
      </c>
      <c r="O110" s="375"/>
      <c r="P110" s="773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234"/>
      <c r="L111" s="575"/>
      <c r="M111" s="81"/>
      <c r="N111" s="42">
        <f t="shared" si="4"/>
        <v>0</v>
      </c>
      <c r="O111" s="375"/>
      <c r="P111" s="773"/>
      <c r="Q111" s="375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234"/>
      <c r="L112" s="762"/>
      <c r="M112" s="762"/>
      <c r="N112" s="42">
        <f t="shared" si="4"/>
        <v>0</v>
      </c>
      <c r="O112" s="375"/>
      <c r="P112" s="773"/>
      <c r="Q112" s="375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234"/>
      <c r="L113" s="762"/>
      <c r="M113" s="762"/>
      <c r="N113" s="42">
        <f t="shared" si="4"/>
        <v>0</v>
      </c>
      <c r="O113" s="375"/>
      <c r="P113" s="773"/>
      <c r="Q113" s="375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234"/>
      <c r="L114" s="763"/>
      <c r="M114" s="764"/>
      <c r="N114" s="42">
        <f t="shared" si="4"/>
        <v>0</v>
      </c>
      <c r="O114" s="375"/>
      <c r="P114" s="773"/>
      <c r="Q114" s="375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234"/>
      <c r="L115" s="763"/>
      <c r="M115" s="764"/>
      <c r="N115" s="42">
        <f t="shared" si="4"/>
        <v>0</v>
      </c>
      <c r="O115" s="375"/>
      <c r="P115" s="773"/>
      <c r="Q115" s="375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234"/>
      <c r="L116" s="575"/>
      <c r="M116" s="81"/>
      <c r="N116" s="42">
        <f t="shared" si="4"/>
        <v>0</v>
      </c>
      <c r="O116" s="375"/>
      <c r="P116" s="773"/>
      <c r="Q116" s="375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234"/>
      <c r="L117" s="575"/>
      <c r="M117" s="81"/>
      <c r="N117" s="42">
        <f t="shared" si="4"/>
        <v>0</v>
      </c>
      <c r="O117" s="375"/>
      <c r="P117" s="773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375"/>
      <c r="P118" s="773"/>
      <c r="Q118" s="375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375"/>
      <c r="P119" s="674"/>
      <c r="Q119" s="375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375"/>
      <c r="P120" s="674"/>
      <c r="Q120" s="375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375"/>
      <c r="P121" s="773"/>
      <c r="Q121" s="375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375"/>
      <c r="P122" s="773"/>
      <c r="Q122" s="375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375"/>
      <c r="P123" s="773"/>
      <c r="Q123" s="375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375"/>
      <c r="P124" s="773"/>
      <c r="Q124" s="375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375"/>
      <c r="P125" s="773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375"/>
      <c r="P126" s="773"/>
      <c r="Q126" s="375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375"/>
      <c r="P127" s="773"/>
      <c r="Q127" s="375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375"/>
      <c r="P128" s="773"/>
      <c r="Q128" s="375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375"/>
      <c r="P129" s="773"/>
      <c r="Q129" s="375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375"/>
      <c r="P130" s="773"/>
      <c r="Q130" s="375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375"/>
      <c r="P131" s="773"/>
      <c r="Q131" s="375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375"/>
      <c r="P132" s="773"/>
      <c r="Q132" s="375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375"/>
      <c r="P133" s="773"/>
      <c r="Q133" s="375"/>
      <c r="R133" s="125"/>
      <c r="S133" s="176"/>
      <c r="T133" s="177"/>
      <c r="U133" s="49"/>
      <c r="V133" s="50"/>
    </row>
    <row r="134" spans="1:22" ht="24" thickBot="1" x14ac:dyDescent="0.4">
      <c r="A134" s="99"/>
      <c r="B134" s="199"/>
      <c r="C134" s="200"/>
      <c r="D134" s="200"/>
      <c r="E134" s="201">
        <f t="shared" si="6"/>
        <v>0</v>
      </c>
      <c r="F134" s="38"/>
      <c r="G134" s="740"/>
      <c r="H134" s="739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375"/>
      <c r="P134" s="773"/>
      <c r="Q134" s="375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375"/>
      <c r="P135" s="773"/>
      <c r="Q135" s="375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375"/>
      <c r="P136" s="773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375"/>
      <c r="P137" s="773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375"/>
      <c r="P138" s="773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375"/>
      <c r="P139" s="773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375"/>
      <c r="P140" s="773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375"/>
      <c r="P141" s="773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375"/>
      <c r="P142" s="773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375"/>
      <c r="P143" s="773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375"/>
      <c r="P144" s="773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375"/>
      <c r="P145" s="773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375"/>
      <c r="P146" s="773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375"/>
      <c r="P147" s="773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375"/>
      <c r="P148" s="773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375"/>
      <c r="P149" s="773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375"/>
      <c r="P150" s="773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375"/>
      <c r="P151" s="773"/>
      <c r="Q151" s="375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375"/>
      <c r="P152" s="773"/>
      <c r="Q152" s="375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375"/>
      <c r="P153" s="773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375"/>
      <c r="P154" s="773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474"/>
      <c r="P155" s="773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474"/>
      <c r="P156" s="773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741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77" t="s">
        <v>27</v>
      </c>
      <c r="G284" s="777"/>
      <c r="H284" s="778"/>
      <c r="I284" s="303">
        <f>SUM(I4:I283)</f>
        <v>23925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937933.44</v>
      </c>
      <c r="O288" s="324"/>
      <c r="Q288" s="325">
        <f>SUM(Q4:Q287)</f>
        <v>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937933.44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9">
    <mergeCell ref="F284:H284"/>
    <mergeCell ref="A1:J2"/>
    <mergeCell ref="S1:T2"/>
    <mergeCell ref="W1:X1"/>
    <mergeCell ref="O3:P3"/>
    <mergeCell ref="L11:M11"/>
    <mergeCell ref="A62:A63"/>
    <mergeCell ref="G62:G63"/>
    <mergeCell ref="H62:H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2023-09-19T19:03:00Z</dcterms:modified>
</cp:coreProperties>
</file>